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G:\Electronic Reports\Judicial Branch\"/>
    </mc:Choice>
  </mc:AlternateContent>
  <bookViews>
    <workbookView xWindow="0" yWindow="0" windowWidth="19200" windowHeight="11610"/>
  </bookViews>
  <sheets>
    <sheet name="FY 22 LRC" sheetId="13" r:id="rId1"/>
  </sheets>
  <definedNames>
    <definedName name="_xlnm._FilterDatabase" localSheetId="0" hidden="1">'FY 22 LRC'!$A$1:$I$151</definedName>
    <definedName name="_xlnm.Print_Area" localSheetId="0">'FY 22 LRC'!$A$1:$I$271</definedName>
    <definedName name="_xlnm.Print_Titles" localSheetId="0">'FY 22 LRC'!$1:$1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9" i="13" l="1"/>
  <c r="G269" i="13"/>
  <c r="H269" i="13"/>
  <c r="G152" i="13"/>
  <c r="G271" i="13" s="1"/>
  <c r="F138" i="13" l="1"/>
  <c r="I138" i="13" s="1"/>
  <c r="F221" i="13"/>
  <c r="I221" i="13" s="1"/>
  <c r="F62" i="13"/>
  <c r="I62" i="13" s="1"/>
  <c r="D44" i="13"/>
  <c r="F38" i="13"/>
  <c r="I38" i="13" s="1"/>
  <c r="F30" i="13"/>
  <c r="I30" i="13" s="1"/>
  <c r="F190" i="13"/>
  <c r="I190" i="13" s="1"/>
  <c r="F187" i="13"/>
  <c r="I187" i="13" s="1"/>
  <c r="I23" i="13"/>
  <c r="F44" i="13" l="1"/>
  <c r="I44" i="13" s="1"/>
  <c r="F268" i="13"/>
  <c r="I268" i="13" s="1"/>
  <c r="F248" i="13"/>
  <c r="I248" i="13" s="1"/>
  <c r="F229" i="13"/>
  <c r="I229" i="13" s="1"/>
  <c r="F165" i="13"/>
  <c r="I165" i="13" s="1"/>
  <c r="F239" i="13"/>
  <c r="I239" i="13" s="1"/>
  <c r="F262" i="13"/>
  <c r="I262" i="13" s="1"/>
  <c r="F261" i="13"/>
  <c r="I261" i="13" s="1"/>
  <c r="F235" i="13"/>
  <c r="I235" i="13" s="1"/>
  <c r="F183" i="13"/>
  <c r="I183" i="13" s="1"/>
  <c r="F257" i="13"/>
  <c r="I257" i="13" s="1"/>
  <c r="F252" i="13"/>
  <c r="I252" i="13" s="1"/>
  <c r="F180" i="13"/>
  <c r="I180" i="13" s="1"/>
  <c r="F179" i="13"/>
  <c r="I179" i="13" s="1"/>
  <c r="F177" i="13"/>
  <c r="I177" i="13" s="1"/>
  <c r="F175" i="13"/>
  <c r="I175" i="13" s="1"/>
  <c r="F234" i="13"/>
  <c r="I234" i="13" s="1"/>
  <c r="F208" i="13"/>
  <c r="I208" i="13" s="1"/>
  <c r="F201" i="13"/>
  <c r="I201" i="13" s="1"/>
  <c r="F204" i="13"/>
  <c r="I204" i="13" s="1"/>
  <c r="F213" i="13"/>
  <c r="I213" i="13" s="1"/>
  <c r="F184" i="13"/>
  <c r="I184" i="13" s="1"/>
  <c r="F244" i="13"/>
  <c r="I244" i="13" s="1"/>
  <c r="F193" i="13"/>
  <c r="I193" i="13" s="1"/>
  <c r="F174" i="13"/>
  <c r="I174" i="13" s="1"/>
  <c r="F243" i="13"/>
  <c r="I243" i="13" s="1"/>
  <c r="F233" i="13"/>
  <c r="I233" i="13" s="1"/>
  <c r="F198" i="13"/>
  <c r="I198" i="13" s="1"/>
  <c r="F192" i="13"/>
  <c r="I192" i="13" s="1"/>
  <c r="F36" i="13"/>
  <c r="I36" i="13" s="1"/>
  <c r="F241" i="13"/>
  <c r="I241" i="13" s="1"/>
  <c r="F191" i="13"/>
  <c r="I191" i="13" s="1"/>
  <c r="F247" i="13"/>
  <c r="I247" i="13" s="1"/>
  <c r="F64" i="13"/>
  <c r="I64" i="13" s="1"/>
  <c r="F186" i="13"/>
  <c r="I186" i="13" s="1"/>
  <c r="F181" i="13"/>
  <c r="I181" i="13" s="1"/>
  <c r="F246" i="13"/>
  <c r="I246" i="13" s="1"/>
  <c r="F164" i="13"/>
  <c r="I164" i="13" s="1"/>
  <c r="F210" i="13"/>
  <c r="I210" i="13" s="1"/>
  <c r="F260" i="13"/>
  <c r="I260" i="13" s="1"/>
  <c r="F259" i="13"/>
  <c r="I259" i="13" s="1"/>
  <c r="F258" i="13"/>
  <c r="I258" i="13" s="1"/>
  <c r="F245" i="13"/>
  <c r="I245" i="13" s="1"/>
  <c r="F150" i="13"/>
  <c r="F17" i="13"/>
  <c r="I17" i="13" s="1"/>
  <c r="F162" i="13"/>
  <c r="I162" i="13" s="1"/>
  <c r="F194" i="13"/>
  <c r="I194" i="13" s="1"/>
  <c r="F251" i="13"/>
  <c r="I251" i="13" s="1"/>
  <c r="F230" i="13"/>
  <c r="I230" i="13" s="1"/>
  <c r="F163" i="13"/>
  <c r="I163" i="13" s="1"/>
  <c r="F225" i="13"/>
  <c r="I225" i="13" s="1"/>
  <c r="F140" i="13"/>
  <c r="I140" i="13" s="1"/>
  <c r="F157" i="13"/>
  <c r="F232" i="13"/>
  <c r="I232" i="13" s="1"/>
  <c r="F256" i="13"/>
  <c r="I256" i="13" s="1"/>
  <c r="F253" i="13"/>
  <c r="I253" i="13" s="1"/>
  <c r="F166" i="13"/>
  <c r="I166" i="13" s="1"/>
  <c r="F226" i="13"/>
  <c r="I226" i="13" s="1"/>
  <c r="F196" i="13"/>
  <c r="I196" i="13" s="1"/>
  <c r="F218" i="13"/>
  <c r="I218" i="13" s="1"/>
  <c r="F217" i="13"/>
  <c r="I217" i="13" s="1"/>
  <c r="F203" i="13"/>
  <c r="I203" i="13" s="1"/>
  <c r="F240" i="13"/>
  <c r="I240" i="13" s="1"/>
  <c r="F214" i="13"/>
  <c r="I214" i="13" s="1"/>
  <c r="F264" i="13"/>
  <c r="I264" i="13" s="1"/>
  <c r="F266" i="13"/>
  <c r="I266" i="13" s="1"/>
  <c r="F39" i="13"/>
  <c r="I39" i="13" s="1"/>
  <c r="F211" i="13"/>
  <c r="I211" i="13" s="1"/>
  <c r="F159" i="13"/>
  <c r="I159" i="13" s="1"/>
  <c r="F158" i="13"/>
  <c r="I158" i="13" s="1"/>
  <c r="F205" i="13"/>
  <c r="I205" i="13" s="1"/>
  <c r="F172" i="13"/>
  <c r="I172" i="13" s="1"/>
  <c r="F231" i="13"/>
  <c r="I231" i="13" s="1"/>
  <c r="F199" i="13"/>
  <c r="I199" i="13" s="1"/>
  <c r="F249" i="13"/>
  <c r="I249" i="13" s="1"/>
  <c r="I237" i="13"/>
  <c r="F176" i="13"/>
  <c r="I176" i="13" s="1"/>
  <c r="F167" i="13"/>
  <c r="I167" i="13" s="1"/>
  <c r="F263" i="13"/>
  <c r="I263" i="13" s="1"/>
  <c r="F170" i="13"/>
  <c r="I170" i="13" s="1"/>
  <c r="F215" i="13"/>
  <c r="I215" i="13" s="1"/>
  <c r="F224" i="13"/>
  <c r="I224" i="13" s="1"/>
  <c r="F169" i="13"/>
  <c r="I169" i="13" s="1"/>
  <c r="F168" i="13"/>
  <c r="I168" i="13" s="1"/>
  <c r="F228" i="13"/>
  <c r="I228" i="13" s="1"/>
  <c r="F209" i="13"/>
  <c r="I209" i="13" s="1"/>
  <c r="F197" i="13"/>
  <c r="I197" i="13" s="1"/>
  <c r="F236" i="13"/>
  <c r="I236" i="13" s="1"/>
  <c r="F227" i="13"/>
  <c r="I227" i="13" s="1"/>
  <c r="F238" i="13"/>
  <c r="I238" i="13" s="1"/>
  <c r="F182" i="13"/>
  <c r="I182" i="13" s="1"/>
  <c r="F242" i="13"/>
  <c r="I242" i="13" s="1"/>
  <c r="F171" i="13"/>
  <c r="I171" i="13" s="1"/>
  <c r="F185" i="13"/>
  <c r="I185" i="13" s="1"/>
  <c r="F223" i="13"/>
  <c r="I223" i="13" s="1"/>
  <c r="F254" i="13"/>
  <c r="I254" i="13" s="1"/>
  <c r="F222" i="13"/>
  <c r="I222" i="13" s="1"/>
  <c r="F173" i="13"/>
  <c r="I173" i="13" s="1"/>
  <c r="F216" i="13"/>
  <c r="I216" i="13" s="1"/>
  <c r="F207" i="13"/>
  <c r="I207" i="13" s="1"/>
  <c r="F202" i="13"/>
  <c r="I202" i="13" s="1"/>
  <c r="F178" i="13"/>
  <c r="I178" i="13" s="1"/>
  <c r="F255" i="13"/>
  <c r="I255" i="13" s="1"/>
  <c r="F250" i="13"/>
  <c r="I250" i="13" s="1"/>
  <c r="F220" i="13"/>
  <c r="I220" i="13" s="1"/>
  <c r="F212" i="13"/>
  <c r="I212" i="13" s="1"/>
  <c r="F188" i="13"/>
  <c r="I188" i="13" s="1"/>
  <c r="F267" i="13"/>
  <c r="I267" i="13" s="1"/>
  <c r="F265" i="13"/>
  <c r="I265" i="13" s="1"/>
  <c r="F161" i="13"/>
  <c r="I161" i="13" s="1"/>
  <c r="I157" i="13" l="1"/>
  <c r="F151" i="13"/>
  <c r="I151" i="13" s="1"/>
  <c r="F148" i="13"/>
  <c r="I148" i="13" s="1"/>
  <c r="F149" i="13"/>
  <c r="I149" i="13" s="1"/>
  <c r="F147" i="13"/>
  <c r="I147" i="13" s="1"/>
  <c r="F144" i="13"/>
  <c r="I144" i="13" s="1"/>
  <c r="H146" i="13"/>
  <c r="F146" i="13"/>
  <c r="F143" i="13"/>
  <c r="I143" i="13" s="1"/>
  <c r="F145" i="13"/>
  <c r="I145" i="13" s="1"/>
  <c r="F141" i="13"/>
  <c r="I141" i="13" s="1"/>
  <c r="F142" i="13"/>
  <c r="I142" i="13" s="1"/>
  <c r="F139" i="13"/>
  <c r="I139" i="13" s="1"/>
  <c r="F137" i="13"/>
  <c r="I137" i="13" s="1"/>
  <c r="F134" i="13"/>
  <c r="I134" i="13" s="1"/>
  <c r="F133" i="13"/>
  <c r="I133" i="13" s="1"/>
  <c r="F136" i="13"/>
  <c r="I136" i="13" s="1"/>
  <c r="F135" i="13"/>
  <c r="I135" i="13" s="1"/>
  <c r="F132" i="13"/>
  <c r="I132" i="13" s="1"/>
  <c r="F131" i="13"/>
  <c r="I131" i="13" s="1"/>
  <c r="F129" i="13"/>
  <c r="I129" i="13" s="1"/>
  <c r="F130" i="13"/>
  <c r="I130" i="13" s="1"/>
  <c r="F127" i="13"/>
  <c r="I127" i="13" s="1"/>
  <c r="F128" i="13"/>
  <c r="I128" i="13" s="1"/>
  <c r="F126" i="13"/>
  <c r="I126" i="13" s="1"/>
  <c r="I125" i="13"/>
  <c r="F124" i="13"/>
  <c r="I124" i="13" s="1"/>
  <c r="F123" i="13"/>
  <c r="I123" i="13" s="1"/>
  <c r="F121" i="13"/>
  <c r="I121" i="13" s="1"/>
  <c r="F122" i="13"/>
  <c r="I122" i="13" s="1"/>
  <c r="F120" i="13"/>
  <c r="I120" i="13" s="1"/>
  <c r="F119" i="13"/>
  <c r="I119" i="13" s="1"/>
  <c r="F118" i="13"/>
  <c r="I118" i="13" s="1"/>
  <c r="F117" i="13"/>
  <c r="I117" i="13" s="1"/>
  <c r="F116" i="13"/>
  <c r="I116" i="13" s="1"/>
  <c r="D115" i="13"/>
  <c r="F113" i="13"/>
  <c r="I113" i="13" s="1"/>
  <c r="F112" i="13"/>
  <c r="I112" i="13" s="1"/>
  <c r="F114" i="13"/>
  <c r="I114" i="13" s="1"/>
  <c r="F111" i="13"/>
  <c r="I111" i="13" s="1"/>
  <c r="F110" i="13"/>
  <c r="I110" i="13" s="1"/>
  <c r="F109" i="13"/>
  <c r="I109" i="13" s="1"/>
  <c r="F108" i="13"/>
  <c r="I108" i="13" s="1"/>
  <c r="F107" i="13"/>
  <c r="I107" i="13" s="1"/>
  <c r="F105" i="13"/>
  <c r="F106" i="13"/>
  <c r="F104" i="13"/>
  <c r="F103" i="13"/>
  <c r="I103" i="13" s="1"/>
  <c r="H102" i="13"/>
  <c r="F102" i="13"/>
  <c r="F101" i="13"/>
  <c r="I101" i="13" s="1"/>
  <c r="F99" i="13"/>
  <c r="I99" i="13" s="1"/>
  <c r="F98" i="13"/>
  <c r="I98" i="13" s="1"/>
  <c r="F100" i="13"/>
  <c r="I100" i="13" s="1"/>
  <c r="F97" i="13"/>
  <c r="I97" i="13" s="1"/>
  <c r="F219" i="13"/>
  <c r="I219" i="13" s="1"/>
  <c r="F96" i="13"/>
  <c r="I96" i="13" s="1"/>
  <c r="F92" i="13"/>
  <c r="I92" i="13" s="1"/>
  <c r="F95" i="13"/>
  <c r="I95" i="13" s="1"/>
  <c r="F93" i="13"/>
  <c r="I93" i="13" s="1"/>
  <c r="F94" i="13"/>
  <c r="F81" i="13"/>
  <c r="F78" i="13"/>
  <c r="F75" i="13"/>
  <c r="I75" i="13" s="1"/>
  <c r="F80" i="13"/>
  <c r="F206" i="13"/>
  <c r="I206" i="13" s="1"/>
  <c r="I77" i="13"/>
  <c r="F88" i="13"/>
  <c r="I88" i="13" s="1"/>
  <c r="F74" i="13"/>
  <c r="F89" i="13"/>
  <c r="I89" i="13" s="1"/>
  <c r="F84" i="13"/>
  <c r="I84" i="13" s="1"/>
  <c r="F85" i="13"/>
  <c r="F79" i="13"/>
  <c r="I79" i="13" s="1"/>
  <c r="F76" i="13"/>
  <c r="F90" i="13"/>
  <c r="I90" i="13" s="1"/>
  <c r="F82" i="13"/>
  <c r="F91" i="13"/>
  <c r="I91" i="13" s="1"/>
  <c r="I83" i="13"/>
  <c r="F86" i="13"/>
  <c r="I86" i="13" s="1"/>
  <c r="F87" i="13"/>
  <c r="I87" i="13" s="1"/>
  <c r="F73" i="13"/>
  <c r="I73" i="13" s="1"/>
  <c r="F200" i="13"/>
  <c r="I200" i="13" s="1"/>
  <c r="F72" i="13"/>
  <c r="I72" i="13" s="1"/>
  <c r="F71" i="13"/>
  <c r="I71" i="13" s="1"/>
  <c r="F70" i="13"/>
  <c r="I70" i="13" s="1"/>
  <c r="F65" i="13"/>
  <c r="I65" i="13" s="1"/>
  <c r="F195" i="13"/>
  <c r="I195" i="13" s="1"/>
  <c r="F69" i="13"/>
  <c r="I69" i="13" s="1"/>
  <c r="F68" i="13"/>
  <c r="I68" i="13" s="1"/>
  <c r="F66" i="13"/>
  <c r="I66" i="13" s="1"/>
  <c r="F67" i="13"/>
  <c r="I67" i="13" s="1"/>
  <c r="F63" i="13"/>
  <c r="I63" i="13" s="1"/>
  <c r="F60" i="13"/>
  <c r="I60" i="13" s="1"/>
  <c r="F50" i="13"/>
  <c r="I50" i="13" s="1"/>
  <c r="F61" i="13"/>
  <c r="I61" i="13" s="1"/>
  <c r="F48" i="13"/>
  <c r="I48" i="13" s="1"/>
  <c r="F54" i="13"/>
  <c r="I54" i="13" s="1"/>
  <c r="F53" i="13"/>
  <c r="I53" i="13" s="1"/>
  <c r="F57" i="13"/>
  <c r="I57" i="13" s="1"/>
  <c r="F56" i="13"/>
  <c r="I56" i="13" s="1"/>
  <c r="F49" i="13"/>
  <c r="I49" i="13" s="1"/>
  <c r="F59" i="13"/>
  <c r="I59" i="13" s="1"/>
  <c r="F51" i="13"/>
  <c r="I51" i="13" s="1"/>
  <c r="F55" i="13"/>
  <c r="I55" i="13" s="1"/>
  <c r="F52" i="13"/>
  <c r="I52" i="13" s="1"/>
  <c r="F58" i="13"/>
  <c r="I58" i="13" s="1"/>
  <c r="F47" i="13"/>
  <c r="I47" i="13" s="1"/>
  <c r="F46" i="13"/>
  <c r="I46" i="13" s="1"/>
  <c r="F45" i="13"/>
  <c r="I45" i="13" s="1"/>
  <c r="F42" i="13"/>
  <c r="I42" i="13" s="1"/>
  <c r="F41" i="13"/>
  <c r="I41" i="13" s="1"/>
  <c r="F43" i="13"/>
  <c r="I43" i="13" s="1"/>
  <c r="F40" i="13"/>
  <c r="I40" i="13" s="1"/>
  <c r="F37" i="13"/>
  <c r="I37" i="13" s="1"/>
  <c r="F34" i="13"/>
  <c r="I34" i="13" s="1"/>
  <c r="F32" i="13"/>
  <c r="I32" i="13" s="1"/>
  <c r="F35" i="13"/>
  <c r="I35" i="13" s="1"/>
  <c r="F33" i="13"/>
  <c r="I33" i="13" s="1"/>
  <c r="F31" i="13"/>
  <c r="I31" i="13" s="1"/>
  <c r="F29" i="13"/>
  <c r="I29" i="13" s="1"/>
  <c r="F28" i="13"/>
  <c r="I28" i="13" s="1"/>
  <c r="F189" i="13"/>
  <c r="I189" i="13" s="1"/>
  <c r="F27" i="13"/>
  <c r="F26" i="13"/>
  <c r="I26" i="13" s="1"/>
  <c r="F25" i="13"/>
  <c r="F24" i="13"/>
  <c r="I24" i="13" s="1"/>
  <c r="F21" i="13"/>
  <c r="I21" i="13" s="1"/>
  <c r="F22" i="13"/>
  <c r="F19" i="13"/>
  <c r="I19" i="13" s="1"/>
  <c r="F20" i="13"/>
  <c r="I20" i="13" s="1"/>
  <c r="F18" i="13"/>
  <c r="I18" i="13" s="1"/>
  <c r="F14" i="13"/>
  <c r="I14" i="13" s="1"/>
  <c r="F12" i="13"/>
  <c r="I12" i="13" s="1"/>
  <c r="F13" i="13"/>
  <c r="I13" i="13" s="1"/>
  <c r="F15" i="13"/>
  <c r="I15" i="13" s="1"/>
  <c r="F16" i="13"/>
  <c r="I16" i="13" s="1"/>
  <c r="F9" i="13"/>
  <c r="F11" i="13"/>
  <c r="I11" i="13" s="1"/>
  <c r="F10" i="13"/>
  <c r="I10" i="13" s="1"/>
  <c r="F8" i="13"/>
  <c r="I8" i="13" s="1"/>
  <c r="F7" i="13"/>
  <c r="I7" i="13" s="1"/>
  <c r="F6" i="13"/>
  <c r="I6" i="13" s="1"/>
  <c r="F160" i="13"/>
  <c r="I160" i="13" s="1"/>
  <c r="F5" i="13"/>
  <c r="I5" i="13" s="1"/>
  <c r="F4" i="13"/>
  <c r="H152" i="13" l="1"/>
  <c r="H271" i="13" s="1"/>
  <c r="F269" i="13"/>
  <c r="F115" i="13"/>
  <c r="I115" i="13" s="1"/>
  <c r="D152" i="13"/>
  <c r="D271" i="13" s="1"/>
  <c r="I4" i="13"/>
  <c r="I152" i="13" s="1"/>
  <c r="I269" i="13"/>
  <c r="I102" i="13"/>
  <c r="I146" i="13"/>
  <c r="I271" i="13" l="1"/>
  <c r="F152" i="13"/>
  <c r="F271" i="13" s="1"/>
</calcChain>
</file>

<file path=xl/sharedStrings.xml><?xml version="1.0" encoding="utf-8"?>
<sst xmlns="http://schemas.openxmlformats.org/spreadsheetml/2006/main" count="791" uniqueCount="332">
  <si>
    <t>Estimated Cost</t>
  </si>
  <si>
    <t>Ratio</t>
  </si>
  <si>
    <t xml:space="preserve">Project Description </t>
  </si>
  <si>
    <t>County</t>
  </si>
  <si>
    <t>Building</t>
  </si>
  <si>
    <t>Judicial Center</t>
  </si>
  <si>
    <t>Courthouse</t>
  </si>
  <si>
    <t>Justice Center</t>
  </si>
  <si>
    <t>Hall of Justice</t>
  </si>
  <si>
    <t>Marshall</t>
  </si>
  <si>
    <t>HVAC Repairs</t>
  </si>
  <si>
    <t>Perry</t>
  </si>
  <si>
    <t>Jefferson</t>
  </si>
  <si>
    <t>Calloway</t>
  </si>
  <si>
    <t>Breathitt</t>
  </si>
  <si>
    <t>Judicial Facility</t>
  </si>
  <si>
    <t>Magoffin</t>
  </si>
  <si>
    <t>Trigg</t>
  </si>
  <si>
    <t>Balance</t>
  </si>
  <si>
    <t>AOC's Cost</t>
  </si>
  <si>
    <t>Owen</t>
  </si>
  <si>
    <t>Courthouse Annex</t>
  </si>
  <si>
    <t>Shelby</t>
  </si>
  <si>
    <t>Previous
Payments</t>
  </si>
  <si>
    <t>Kenton</t>
  </si>
  <si>
    <t>Bourbon</t>
  </si>
  <si>
    <t>Boiler Repairs</t>
  </si>
  <si>
    <t>Marion</t>
  </si>
  <si>
    <t>Hopkins</t>
  </si>
  <si>
    <t>Boyd</t>
  </si>
  <si>
    <t>Fleming</t>
  </si>
  <si>
    <t>Grayson</t>
  </si>
  <si>
    <t>Martin</t>
  </si>
  <si>
    <t>Mercer</t>
  </si>
  <si>
    <t>Boyle</t>
  </si>
  <si>
    <t>Wayne</t>
  </si>
  <si>
    <t>Jackson</t>
  </si>
  <si>
    <t>Whitley</t>
  </si>
  <si>
    <t>Coronavirus Remediation</t>
  </si>
  <si>
    <t>Deductible for Water Line Break</t>
  </si>
  <si>
    <t>Henderson</t>
  </si>
  <si>
    <t>Lincoln</t>
  </si>
  <si>
    <t>HVAC replacement</t>
  </si>
  <si>
    <t>Webster</t>
  </si>
  <si>
    <t>Bracken</t>
  </si>
  <si>
    <t>Annex</t>
  </si>
  <si>
    <t>Letcher</t>
  </si>
  <si>
    <t>Nelson</t>
  </si>
  <si>
    <t>Harlan</t>
  </si>
  <si>
    <t>Ceiling tile replacement</t>
  </si>
  <si>
    <t>Pendleton</t>
  </si>
  <si>
    <t>HVAC Replacement</t>
  </si>
  <si>
    <t>Replace seals &amp; gaskets on cooling tower</t>
  </si>
  <si>
    <t>Replace carpet in courtroom C and hallway</t>
  </si>
  <si>
    <t>Replace ceiling tiles</t>
  </si>
  <si>
    <t>Replace HVAC unit</t>
  </si>
  <si>
    <t>Russell</t>
  </si>
  <si>
    <t>Diffusor cleaning</t>
  </si>
  <si>
    <t>Pipe leak repair</t>
  </si>
  <si>
    <t>Replace tubing in Boilers 1 &amp; 2</t>
  </si>
  <si>
    <t>Clark</t>
  </si>
  <si>
    <t>Repair to curtain wall on south face of building</t>
  </si>
  <si>
    <t>Replace rooftop unit</t>
  </si>
  <si>
    <t>Replace tubing in Boilers 1 &amp; 2; part II of project</t>
  </si>
  <si>
    <t>Monroe</t>
  </si>
  <si>
    <t>Renovation of 3rd floor appellate suite</t>
  </si>
  <si>
    <t>Estill</t>
  </si>
  <si>
    <t>Evaluation of 58 WSHP units</t>
  </si>
  <si>
    <t>Madison</t>
  </si>
  <si>
    <t>Replacement of existing water line</t>
  </si>
  <si>
    <t>Replace Compressor on the RTU</t>
  </si>
  <si>
    <t>Replace HP #33 Compressor</t>
  </si>
  <si>
    <t>Install Replacement Sheaves &amp; Belts</t>
  </si>
  <si>
    <t>Replace HP #6</t>
  </si>
  <si>
    <t>Add Glycol to Heat Pump Loop</t>
  </si>
  <si>
    <t>Cooling Tower Repairs</t>
  </si>
  <si>
    <t>Campbell</t>
  </si>
  <si>
    <t>Additional Electric for Cubicles</t>
  </si>
  <si>
    <t>Jessamine</t>
  </si>
  <si>
    <t>Johnson</t>
  </si>
  <si>
    <t>Repairs to Prisoner Elevator</t>
  </si>
  <si>
    <t>Repairs to Judge's Elevator</t>
  </si>
  <si>
    <t>Flush System &amp; Replace Compressor, Fan Motors</t>
  </si>
  <si>
    <t>Replace 3rd Floor Compressor</t>
  </si>
  <si>
    <t>Replace Brick Pavers &amp; Concrete</t>
  </si>
  <si>
    <t>MAU Repairs</t>
  </si>
  <si>
    <t>Elevator Repairs</t>
  </si>
  <si>
    <t>Repairs to Electric Boiler #1</t>
  </si>
  <si>
    <t>Control Valve Replacement</t>
  </si>
  <si>
    <t>Loading Dock Door Repair</t>
  </si>
  <si>
    <t>Rebuild 4 Water Pumps, &amp; Replace Motor Starters</t>
  </si>
  <si>
    <t>Replace Bathroom Fixtures in Prisoner Holding Cell</t>
  </si>
  <si>
    <t>Compressor Replacement</t>
  </si>
  <si>
    <t>Christian</t>
  </si>
  <si>
    <t>RTU replacement (District Courtroom)</t>
  </si>
  <si>
    <t>HVAC Software &amp; Hardware Replacement</t>
  </si>
  <si>
    <t>Hart</t>
  </si>
  <si>
    <t>Exterior Cleaning</t>
  </si>
  <si>
    <t>Exterior Cameras</t>
  </si>
  <si>
    <t>Repairs to MUA's &amp; Cooling Tower</t>
  </si>
  <si>
    <t>Replace Trane HVAC Control</t>
  </si>
  <si>
    <t>Escalator Repair</t>
  </si>
  <si>
    <t>Replace Controller in Driver's License Area</t>
  </si>
  <si>
    <t>Repair HVAC Blockage</t>
  </si>
  <si>
    <t>Air Handler Circuit 1 Compressor Replacement - 2nd</t>
  </si>
  <si>
    <t>IDF Room Unit Mini Split Replacement</t>
  </si>
  <si>
    <t>Replace Solid State Starter for Public Elevator</t>
  </si>
  <si>
    <t>COVID 19 expenses - April 2021</t>
  </si>
  <si>
    <t>Cooling Tower Fan Motor Replacement</t>
  </si>
  <si>
    <t>Replace Compressor for Judge's Office</t>
  </si>
  <si>
    <t>Repair/Replacement PVC Pipe &amp; Fittings, DXM Control Board, &amp; Cooling Tower Panel</t>
  </si>
  <si>
    <t>Ohio</t>
  </si>
  <si>
    <t>Community Center</t>
  </si>
  <si>
    <t>Replace WSHP for Judge's Area</t>
  </si>
  <si>
    <t>Barren</t>
  </si>
  <si>
    <t>In-ground Operator Replacement</t>
  </si>
  <si>
    <t>Troubleshoot Chair Lift</t>
  </si>
  <si>
    <t>Gutter Installation</t>
  </si>
  <si>
    <t>Seal &amp; Stripe Parking Lot</t>
  </si>
  <si>
    <t>Termite Treatment</t>
  </si>
  <si>
    <t>Replace WSHP</t>
  </si>
  <si>
    <t>Replace Breaker on Emergency Power Supply</t>
  </si>
  <si>
    <t>Roofing Anchor</t>
  </si>
  <si>
    <t>Replace Locking Cores in Holding Cells</t>
  </si>
  <si>
    <t>COVID 19 expenses - May 2021</t>
  </si>
  <si>
    <t>FY 2022
Payments</t>
  </si>
  <si>
    <t>Replacement of Wheelchair Lift</t>
  </si>
  <si>
    <t>Covid Expenses - June 2021</t>
  </si>
  <si>
    <t>Install LVT Flooring</t>
  </si>
  <si>
    <t>Hickman</t>
  </si>
  <si>
    <t>Parking Lot Paving</t>
  </si>
  <si>
    <t>Reprogram Chiller Software</t>
  </si>
  <si>
    <t>Clean Flood Damage in Chiller Room</t>
  </si>
  <si>
    <t>Pressure Washing</t>
  </si>
  <si>
    <t>Floyd</t>
  </si>
  <si>
    <t>Window Cleaning</t>
  </si>
  <si>
    <t>FY21 Covid-19 Related Cleaning</t>
  </si>
  <si>
    <t>Lyon</t>
  </si>
  <si>
    <t>Purchase Floor Scrubber</t>
  </si>
  <si>
    <t>COVID 19 expenses - July 2021</t>
  </si>
  <si>
    <t>Install Lexan Partition and Door</t>
  </si>
  <si>
    <t>Hardin</t>
  </si>
  <si>
    <t>Replace HVAC Unit Servicing Circuit Courtroom 2</t>
  </si>
  <si>
    <t>Replace Acord Valves in Holding Cell Toilets</t>
  </si>
  <si>
    <t>Replace Cooling Tower</t>
  </si>
  <si>
    <t>Landscaping Services</t>
  </si>
  <si>
    <t>Replace Roof</t>
  </si>
  <si>
    <t>Exterior Repairs</t>
  </si>
  <si>
    <t>Upgrade HVAC Controls</t>
  </si>
  <si>
    <t>Replace Boiler Burners</t>
  </si>
  <si>
    <t>Judge's Elevator Repairs</t>
  </si>
  <si>
    <t>LED Lighting</t>
  </si>
  <si>
    <t>Replace Damaged Ceiling Tiles</t>
  </si>
  <si>
    <t>Washington</t>
  </si>
  <si>
    <t>WHSP Replacement</t>
  </si>
  <si>
    <t>Cumberland</t>
  </si>
  <si>
    <t>Replace Sally Port Exterior Overhead Door</t>
  </si>
  <si>
    <t>Mixing Valve Replacement</t>
  </si>
  <si>
    <t>Exterior Window Cleaning</t>
  </si>
  <si>
    <t>Knox</t>
  </si>
  <si>
    <t>Replace Drain Pan and Coil in Air Handler</t>
  </si>
  <si>
    <t>Green</t>
  </si>
  <si>
    <t>Repair Steps</t>
  </si>
  <si>
    <t>Replace Compressor in 2nd Floor Holding Cell</t>
  </si>
  <si>
    <t>Replace Compressor on 2nd Floor</t>
  </si>
  <si>
    <t>Roof Drain Pipe Replacement</t>
  </si>
  <si>
    <t>Ballard</t>
  </si>
  <si>
    <t>Carlisle</t>
  </si>
  <si>
    <t>Parking Lot Concreate Repairs</t>
  </si>
  <si>
    <t>Purchase/Install 20 Bathroom Sensors</t>
  </si>
  <si>
    <t>Water Heater Install</t>
  </si>
  <si>
    <t>Replace Tubes in Boiler #2</t>
  </si>
  <si>
    <t>SMP License w/Service &amp; Labor</t>
  </si>
  <si>
    <t>Todd</t>
  </si>
  <si>
    <t>Geothermal System Repairs</t>
  </si>
  <si>
    <t>Replace Hydraulic Seal</t>
  </si>
  <si>
    <t>Repairs to 8 Touchless Lavatory Faucets</t>
  </si>
  <si>
    <t>Replace HVAC in Circuit Courtroom</t>
  </si>
  <si>
    <t>Air Handler Repairs</t>
  </si>
  <si>
    <t>COVID 19 expenses - Sept &amp; Oct 2021</t>
  </si>
  <si>
    <t>Replace Lighting in Circuit Courtroom</t>
  </si>
  <si>
    <t>Replace Compressor - Hallway &amp; Restrooms</t>
  </si>
  <si>
    <t>Garrard</t>
  </si>
  <si>
    <t>Replace Thermostats</t>
  </si>
  <si>
    <t>Replace 2 Master Control Boards</t>
  </si>
  <si>
    <t>Pike</t>
  </si>
  <si>
    <t>Replace Elevator Buttons</t>
  </si>
  <si>
    <t>Logan</t>
  </si>
  <si>
    <t>Automatic Overhead Door Repairs</t>
  </si>
  <si>
    <t>Repairs to Heat Pump #2</t>
  </si>
  <si>
    <t>Edmonson</t>
  </si>
  <si>
    <t>HVAC Replacement - Upstairs Courtroom</t>
  </si>
  <si>
    <t>Interior Painting - 2nd Floor</t>
  </si>
  <si>
    <t>Handicamp Ramp Installation</t>
  </si>
  <si>
    <t>Paint &amp; Repair Walls</t>
  </si>
  <si>
    <t>Replace Batteries in Emergency Lights</t>
  </si>
  <si>
    <t>Harrison</t>
  </si>
  <si>
    <t>Purchase Janitorial Equipment - Scrubber</t>
  </si>
  <si>
    <t>Replace Parking Lot Lights</t>
  </si>
  <si>
    <t>HVAC Repair &amp; Service</t>
  </si>
  <si>
    <t>COVID 19 expenses - Nov 21 - Feb 22</t>
  </si>
  <si>
    <t>Nicholas</t>
  </si>
  <si>
    <t>Start-up Expense</t>
  </si>
  <si>
    <t>Pit Pump Rebuild</t>
  </si>
  <si>
    <t>Install Individual Heating/Cooling Units</t>
  </si>
  <si>
    <t>Replace Backflow Preventer</t>
  </si>
  <si>
    <t>Replace Cracked Sanitary Pipes</t>
  </si>
  <si>
    <t>Replace Steam Valve &amp; Actuator</t>
  </si>
  <si>
    <t>Bell</t>
  </si>
  <si>
    <t>Replace Fire Alarm Panel</t>
  </si>
  <si>
    <t>Replace MAU #3 Unit</t>
  </si>
  <si>
    <t>Roof Repairs</t>
  </si>
  <si>
    <t>Elliott</t>
  </si>
  <si>
    <t>Testing for Mold</t>
  </si>
  <si>
    <t>Ceiling Repairs</t>
  </si>
  <si>
    <t>Replace 3 Exterior Basement Doors</t>
  </si>
  <si>
    <t>Installation of Bullitt Resistant Glass</t>
  </si>
  <si>
    <t>Mold Remediation</t>
  </si>
  <si>
    <t>Replace Bearings on Cooling Tower 2</t>
  </si>
  <si>
    <t>Repair Exterior Soffit</t>
  </si>
  <si>
    <t>Rebuild Pump Grinder</t>
  </si>
  <si>
    <t>Repair Leak on 3rd Floor</t>
  </si>
  <si>
    <t>New Carpet &amp; Paint</t>
  </si>
  <si>
    <t>Signage for New District Judge</t>
  </si>
  <si>
    <t>WSHP Repairs</t>
  </si>
  <si>
    <t>COVID 19 expenses - August 2021</t>
  </si>
  <si>
    <t>Install New Batteries in Emergency Lighting Inverter</t>
  </si>
  <si>
    <t>Bullitt</t>
  </si>
  <si>
    <t>Install Gas Generator</t>
  </si>
  <si>
    <t>McCreary</t>
  </si>
  <si>
    <t>New Roof Installation</t>
  </si>
  <si>
    <t>Carter</t>
  </si>
  <si>
    <t>Replace Oil Pump on Chiller Compressor</t>
  </si>
  <si>
    <t>1st Floor Breakroom Unit Repair</t>
  </si>
  <si>
    <t>5th Floor Remodel</t>
  </si>
  <si>
    <t>2nd Floor Bathroom Unit Repair</t>
  </si>
  <si>
    <t>Purchase 20 Sensors for Bathroom</t>
  </si>
  <si>
    <t>Water Main Repairs</t>
  </si>
  <si>
    <t>LaRue</t>
  </si>
  <si>
    <t>Roor Repair - Insurance Deductible</t>
  </si>
  <si>
    <t>Install of new Circulating Pump Assembly</t>
  </si>
  <si>
    <t>New OEM Burners &amp; LCD Screen for Boiler</t>
  </si>
  <si>
    <t>Architectural Stamped Drawings</t>
  </si>
  <si>
    <t>Fire Alarm System Upgrade</t>
  </si>
  <si>
    <t>OEM BAC positive closure &amp; dampers &amp; pump seal kit</t>
  </si>
  <si>
    <t>Hydraulic seal replacement</t>
  </si>
  <si>
    <t>Compressor Leak</t>
  </si>
  <si>
    <t>Evaporator for Service Room</t>
  </si>
  <si>
    <t>Rockcastle</t>
  </si>
  <si>
    <t>Door Installation</t>
  </si>
  <si>
    <t>Livingston</t>
  </si>
  <si>
    <t>Seal Cupola</t>
  </si>
  <si>
    <t>Caldwell</t>
  </si>
  <si>
    <t>Replace AC Unit - Judge Woodall's Office</t>
  </si>
  <si>
    <t>Replace Carpet - 3rd Floor Hallway</t>
  </si>
  <si>
    <t>VAV Box Control Replacement</t>
  </si>
  <si>
    <t>Water Pump Repair</t>
  </si>
  <si>
    <t>Chiller Repairs</t>
  </si>
  <si>
    <t>Fulton</t>
  </si>
  <si>
    <t>Fire Alarm Panel Replacement</t>
  </si>
  <si>
    <t>Cooling Tower Shaft Replacement</t>
  </si>
  <si>
    <t>HVAC Unit Replacement</t>
  </si>
  <si>
    <t>Fire Pump Replacement</t>
  </si>
  <si>
    <t>Fire Pump Packing Replacement</t>
  </si>
  <si>
    <t>Inspect/Remove/Replace Sealants</t>
  </si>
  <si>
    <t>Replace Cooling Tower #2</t>
  </si>
  <si>
    <t>Replace/Repair Door Hardware</t>
  </si>
  <si>
    <t>Replace Backup Generator</t>
  </si>
  <si>
    <t>Carpte Cleaning</t>
  </si>
  <si>
    <t>WSHP Replacement</t>
  </si>
  <si>
    <t>Family Court Bldg.</t>
  </si>
  <si>
    <t>Modify Security Desk</t>
  </si>
  <si>
    <t>Adair</t>
  </si>
  <si>
    <t>Replace Carpeting</t>
  </si>
  <si>
    <t>Strip &amp; Wax Floor</t>
  </si>
  <si>
    <t>Wiring for Digital Docket Displays</t>
  </si>
  <si>
    <t>Sewer Pump Replacement</t>
  </si>
  <si>
    <t>Replace Glass Barrier at Front Counter</t>
  </si>
  <si>
    <t>Replace Blower Wheels &amp; Bearing</t>
  </si>
  <si>
    <t>HVAC System Update</t>
  </si>
  <si>
    <t>MDF Room Compressor Replacement</t>
  </si>
  <si>
    <t>Union</t>
  </si>
  <si>
    <t>Repair &amp; Replace Windows</t>
  </si>
  <si>
    <t>WHSP Replacement - 2nd Floor FC Lobby</t>
  </si>
  <si>
    <t>WHSP 3 Replacement</t>
  </si>
  <si>
    <t>WHSP 11 Replacement</t>
  </si>
  <si>
    <t>Replace Inmate Elevator Computer</t>
  </si>
  <si>
    <t>Replace Fire Lite Mass Evacuation Panel</t>
  </si>
  <si>
    <t>Strip &amp; Wax Terrazzo Floor</t>
  </si>
  <si>
    <t>Replace JACE Controller</t>
  </si>
  <si>
    <t>Daviess</t>
  </si>
  <si>
    <t>Secure Elevator Repairs</t>
  </si>
  <si>
    <t>Heat Pump Replacement</t>
  </si>
  <si>
    <t>Gallatin</t>
  </si>
  <si>
    <t>Rooftop HVAC Unit Repair</t>
  </si>
  <si>
    <t>Freon Leak Repair</t>
  </si>
  <si>
    <t>Roof Repair</t>
  </si>
  <si>
    <t>HVAC Repair</t>
  </si>
  <si>
    <t>Door Replacement</t>
  </si>
  <si>
    <t>Cooling Tower Motor Replacement</t>
  </si>
  <si>
    <t>Replace AO Smith Motor</t>
  </si>
  <si>
    <t>Replace AC Unit</t>
  </si>
  <si>
    <t>Crittenden</t>
  </si>
  <si>
    <t>Boiler Replacement</t>
  </si>
  <si>
    <t>Replace Pumping Unit in Judge's Elevator</t>
  </si>
  <si>
    <t>Dover Board Replacement Inmate Elevator</t>
  </si>
  <si>
    <t>Install Ductless HVAC Unit</t>
  </si>
  <si>
    <t>Replace Carpet in PSU Office</t>
  </si>
  <si>
    <t>AHU #10 Motor Replacement</t>
  </si>
  <si>
    <t>Replace Daikin VRV Cassete Unit</t>
  </si>
  <si>
    <t>MAU #10 Compressor Replacement</t>
  </si>
  <si>
    <t>Covid Expenses - June 2021 - May 2022</t>
  </si>
  <si>
    <t>Water Leak Investigation</t>
  </si>
  <si>
    <t>Replace HVAC Cooling Tower</t>
  </si>
  <si>
    <t>WSHP Replacement - 2nd Floor Roof Access</t>
  </si>
  <si>
    <t>WSHP Replacement - 2nd Floor Circuit Hallway</t>
  </si>
  <si>
    <t>HVAC Unit Replacement - County Atty.</t>
  </si>
  <si>
    <t>Boone</t>
  </si>
  <si>
    <t>Carpet Replacement</t>
  </si>
  <si>
    <t>HVAC Project</t>
  </si>
  <si>
    <t>Flood Project</t>
  </si>
  <si>
    <t>DOAS Project</t>
  </si>
  <si>
    <t>Casey</t>
  </si>
  <si>
    <t>Parking lot</t>
  </si>
  <si>
    <t>Fayette</t>
  </si>
  <si>
    <t>COA suite project</t>
  </si>
  <si>
    <t>Roof Replacement</t>
  </si>
  <si>
    <t>Interior Painting</t>
  </si>
  <si>
    <t>Circuit/District</t>
  </si>
  <si>
    <t>NON-RECURRING PROJECTS COMPLETED IN FY 2022</t>
  </si>
  <si>
    <t>OBLIGATED IN FY 2022 BUT NOT COMPLETED/REIMBURSEMENT REQUEST NOT YET MADE: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</si>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</sst>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4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4" fontId="3" fillId="0" borderId="0" xfId="0" applyNumberFormat="1" applyFont="1" applyFill="1" applyBorder="1" applyAlignment="1">
      <alignment wrapText="1"/>
    </xf>
    <xf numFmtId="44" fontId="3" fillId="0" borderId="0" xfId="0" applyNumberFormat="1" applyFont="1" applyFill="1" applyBorder="1" applyAlignment="1">
      <alignment horizontal="center"/>
    </xf>
    <xf numFmtId="44" fontId="2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 wrapText="1"/>
    </xf>
    <xf numFmtId="44" fontId="3" fillId="0" borderId="0" xfId="1" applyNumberFormat="1" applyFont="1" applyFill="1" applyBorder="1" applyAlignment="1">
      <alignment horizontal="left" wrapText="1"/>
    </xf>
    <xf numFmtId="4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4" fontId="3" fillId="0" borderId="0" xfId="1" applyNumberFormat="1" applyFont="1" applyFill="1" applyBorder="1" applyAlignme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44" fontId="3" fillId="0" borderId="0" xfId="1" applyFont="1" applyFill="1" applyBorder="1" applyAlignment="1">
      <alignment horizontal="left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4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Fill="1" applyBorder="1" applyAlignment="1">
      <alignment wrapText="1"/>
    </xf>
    <xf numFmtId="44" fontId="2" fillId="0" borderId="0" xfId="0" applyNumberFormat="1" applyFont="1" applyFill="1" applyBorder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abSelected="1" zoomScaleNormal="100" workbookViewId="0">
      <selection activeCell="C169" sqref="C169"/>
    </sheetView>
  </sheetViews>
  <sheetFormatPr defaultColWidth="9.140625" defaultRowHeight="15" customHeight="1" x14ac:dyDescent="0.25"/>
  <cols>
    <col min="1" max="1" width="11.42578125" style="10" bestFit="1" customWidth="1"/>
    <col min="2" max="2" width="16.5703125" style="10" bestFit="1" customWidth="1"/>
    <col min="3" max="3" width="71.5703125" style="10" bestFit="1" customWidth="1"/>
    <col min="4" max="4" width="18.140625" style="5" bestFit="1" customWidth="1"/>
    <col min="5" max="5" width="9.7109375" style="2" bestFit="1" customWidth="1"/>
    <col min="6" max="6" width="14.42578125" style="1" bestFit="1" customWidth="1"/>
    <col min="7" max="7" width="13.5703125" style="1" bestFit="1" customWidth="1"/>
    <col min="8" max="8" width="13.85546875" style="4" bestFit="1" customWidth="1"/>
    <col min="9" max="9" width="14.28515625" style="4" bestFit="1" customWidth="1"/>
    <col min="10" max="16384" width="9.140625" style="15"/>
  </cols>
  <sheetData>
    <row r="1" spans="1:9" ht="30" x14ac:dyDescent="0.25">
      <c r="A1" s="16" t="s">
        <v>3</v>
      </c>
      <c r="B1" s="16" t="s">
        <v>4</v>
      </c>
      <c r="C1" s="16" t="s">
        <v>2</v>
      </c>
      <c r="D1" s="16" t="s">
        <v>0</v>
      </c>
      <c r="E1" s="17" t="s">
        <v>1</v>
      </c>
      <c r="F1" s="17" t="s">
        <v>19</v>
      </c>
      <c r="G1" s="17" t="s">
        <v>23</v>
      </c>
      <c r="H1" s="17" t="s">
        <v>125</v>
      </c>
      <c r="I1" s="17" t="s">
        <v>18</v>
      </c>
    </row>
    <row r="2" spans="1:9" x14ac:dyDescent="0.25">
      <c r="A2" s="16"/>
      <c r="B2" s="16"/>
      <c r="C2" s="16"/>
      <c r="D2" s="16"/>
      <c r="E2" s="17"/>
      <c r="F2" s="17"/>
      <c r="G2" s="17"/>
      <c r="H2" s="17"/>
      <c r="I2" s="17"/>
    </row>
    <row r="3" spans="1:9" x14ac:dyDescent="0.25">
      <c r="A3" s="33" t="s">
        <v>329</v>
      </c>
      <c r="B3" s="16"/>
      <c r="C3" s="16"/>
      <c r="D3" s="16"/>
      <c r="E3" s="17"/>
      <c r="F3" s="17"/>
      <c r="G3" s="17"/>
      <c r="H3" s="17"/>
      <c r="I3" s="17"/>
    </row>
    <row r="4" spans="1:9" x14ac:dyDescent="0.25">
      <c r="A4" s="10" t="s">
        <v>166</v>
      </c>
      <c r="B4" s="10" t="s">
        <v>6</v>
      </c>
      <c r="C4" s="7" t="s">
        <v>207</v>
      </c>
      <c r="D4" s="14">
        <v>3180</v>
      </c>
      <c r="E4" s="11">
        <v>0.65400000000000003</v>
      </c>
      <c r="F4" s="8">
        <f t="shared" ref="F4:F22" si="0">D4*E4</f>
        <v>2079.7200000000003</v>
      </c>
      <c r="G4" s="8"/>
      <c r="H4" s="8">
        <v>2079.7199999999998</v>
      </c>
      <c r="I4" s="9">
        <f>F4-(G4+H4)</f>
        <v>0</v>
      </c>
    </row>
    <row r="5" spans="1:9" x14ac:dyDescent="0.25">
      <c r="A5" s="10" t="s">
        <v>114</v>
      </c>
      <c r="B5" s="10" t="s">
        <v>6</v>
      </c>
      <c r="C5" s="10" t="s">
        <v>115</v>
      </c>
      <c r="D5" s="5">
        <v>10168.299999999999</v>
      </c>
      <c r="E5" s="2">
        <v>1</v>
      </c>
      <c r="F5" s="8">
        <f t="shared" si="0"/>
        <v>10168.299999999999</v>
      </c>
      <c r="H5" s="4">
        <v>10168.299999999999</v>
      </c>
      <c r="I5" s="9">
        <f>F5-(G5+H5)</f>
        <v>0</v>
      </c>
    </row>
    <row r="6" spans="1:9" x14ac:dyDescent="0.25">
      <c r="A6" s="12" t="s">
        <v>25</v>
      </c>
      <c r="B6" s="12" t="s">
        <v>5</v>
      </c>
      <c r="C6" s="13" t="s">
        <v>91</v>
      </c>
      <c r="D6" s="14">
        <v>4659</v>
      </c>
      <c r="E6" s="11">
        <v>1</v>
      </c>
      <c r="F6" s="8">
        <f t="shared" si="0"/>
        <v>4659</v>
      </c>
      <c r="G6" s="8"/>
      <c r="H6" s="8">
        <v>4659</v>
      </c>
      <c r="I6" s="9">
        <f>F6-(G6+H6)</f>
        <v>0</v>
      </c>
    </row>
    <row r="7" spans="1:9" ht="15" customHeight="1" x14ac:dyDescent="0.25">
      <c r="A7" s="12" t="s">
        <v>25</v>
      </c>
      <c r="B7" s="12" t="s">
        <v>5</v>
      </c>
      <c r="C7" s="13" t="s">
        <v>144</v>
      </c>
      <c r="D7" s="14">
        <v>26407</v>
      </c>
      <c r="E7" s="11">
        <v>1</v>
      </c>
      <c r="F7" s="8">
        <f t="shared" si="0"/>
        <v>26407</v>
      </c>
      <c r="G7" s="8"/>
      <c r="H7" s="8">
        <v>26407</v>
      </c>
      <c r="I7" s="9">
        <f>F7-(G7+H7)</f>
        <v>0</v>
      </c>
    </row>
    <row r="8" spans="1:9" ht="15" customHeight="1" x14ac:dyDescent="0.25">
      <c r="A8" s="12" t="s">
        <v>29</v>
      </c>
      <c r="B8" s="12" t="s">
        <v>7</v>
      </c>
      <c r="C8" s="12" t="s">
        <v>65</v>
      </c>
      <c r="D8" s="14">
        <v>34267</v>
      </c>
      <c r="E8" s="11">
        <v>1</v>
      </c>
      <c r="F8" s="8">
        <f t="shared" si="0"/>
        <v>34267</v>
      </c>
      <c r="G8" s="8"/>
      <c r="H8" s="8">
        <v>34267</v>
      </c>
      <c r="I8" s="9">
        <f>F8-(G8+H8)</f>
        <v>0</v>
      </c>
    </row>
    <row r="9" spans="1:9" ht="15" customHeight="1" x14ac:dyDescent="0.25">
      <c r="A9" s="12" t="s">
        <v>34</v>
      </c>
      <c r="B9" s="12" t="s">
        <v>6</v>
      </c>
      <c r="C9" s="12" t="s">
        <v>69</v>
      </c>
      <c r="D9" s="14">
        <v>12387.8</v>
      </c>
      <c r="E9" s="11">
        <v>0.52800000000000002</v>
      </c>
      <c r="F9" s="8">
        <f t="shared" si="0"/>
        <v>6540.7583999999997</v>
      </c>
      <c r="G9" s="8"/>
      <c r="H9" s="8">
        <v>6540.76</v>
      </c>
      <c r="I9" s="9">
        <v>0</v>
      </c>
    </row>
    <row r="10" spans="1:9" ht="15" customHeight="1" x14ac:dyDescent="0.25">
      <c r="A10" s="12" t="s">
        <v>34</v>
      </c>
      <c r="B10" s="12" t="s">
        <v>6</v>
      </c>
      <c r="C10" s="12" t="s">
        <v>39</v>
      </c>
      <c r="D10" s="14">
        <v>5000</v>
      </c>
      <c r="E10" s="11">
        <v>0.52800000000000002</v>
      </c>
      <c r="F10" s="8">
        <f t="shared" si="0"/>
        <v>2640</v>
      </c>
      <c r="G10" s="8"/>
      <c r="H10" s="8">
        <v>2640</v>
      </c>
      <c r="I10" s="9">
        <f t="shared" ref="I10:I21" si="1">F10-(G10+H10)</f>
        <v>0</v>
      </c>
    </row>
    <row r="11" spans="1:9" ht="15" customHeight="1" x14ac:dyDescent="0.25">
      <c r="A11" s="12" t="s">
        <v>34</v>
      </c>
      <c r="B11" s="12" t="s">
        <v>6</v>
      </c>
      <c r="C11" s="12" t="s">
        <v>84</v>
      </c>
      <c r="D11" s="14">
        <v>10300</v>
      </c>
      <c r="E11" s="11">
        <v>0.52800000000000002</v>
      </c>
      <c r="F11" s="8">
        <f t="shared" si="0"/>
        <v>5438.4000000000005</v>
      </c>
      <c r="G11" s="8"/>
      <c r="H11" s="8">
        <v>5438.4</v>
      </c>
      <c r="I11" s="9">
        <f t="shared" si="1"/>
        <v>0</v>
      </c>
    </row>
    <row r="12" spans="1:9" ht="15" customHeight="1" x14ac:dyDescent="0.25">
      <c r="A12" s="12" t="s">
        <v>44</v>
      </c>
      <c r="B12" s="12" t="s">
        <v>5</v>
      </c>
      <c r="C12" s="13" t="s">
        <v>86</v>
      </c>
      <c r="D12" s="14">
        <v>4985</v>
      </c>
      <c r="E12" s="11">
        <v>1</v>
      </c>
      <c r="F12" s="8">
        <f t="shared" si="0"/>
        <v>4985</v>
      </c>
      <c r="G12" s="8"/>
      <c r="H12" s="8">
        <v>4985</v>
      </c>
      <c r="I12" s="9">
        <f t="shared" si="1"/>
        <v>0</v>
      </c>
    </row>
    <row r="13" spans="1:9" ht="15" customHeight="1" x14ac:dyDescent="0.25">
      <c r="A13" s="12" t="s">
        <v>44</v>
      </c>
      <c r="B13" s="12" t="s">
        <v>5</v>
      </c>
      <c r="C13" s="13" t="s">
        <v>86</v>
      </c>
      <c r="D13" s="14">
        <v>3375</v>
      </c>
      <c r="E13" s="11">
        <v>1</v>
      </c>
      <c r="F13" s="8">
        <f t="shared" si="0"/>
        <v>3375</v>
      </c>
      <c r="G13" s="8"/>
      <c r="H13" s="8">
        <v>3375</v>
      </c>
      <c r="I13" s="9">
        <f t="shared" si="1"/>
        <v>0</v>
      </c>
    </row>
    <row r="14" spans="1:9" ht="15" customHeight="1" x14ac:dyDescent="0.25">
      <c r="A14" s="12" t="s">
        <v>44</v>
      </c>
      <c r="B14" s="12" t="s">
        <v>5</v>
      </c>
      <c r="C14" s="13" t="s">
        <v>148</v>
      </c>
      <c r="D14" s="14">
        <v>68000</v>
      </c>
      <c r="E14" s="11">
        <v>1</v>
      </c>
      <c r="F14" s="8">
        <f t="shared" si="0"/>
        <v>68000</v>
      </c>
      <c r="G14" s="8"/>
      <c r="H14" s="8">
        <v>68000</v>
      </c>
      <c r="I14" s="9">
        <f t="shared" si="1"/>
        <v>0</v>
      </c>
    </row>
    <row r="15" spans="1:9" ht="15" customHeight="1" x14ac:dyDescent="0.25">
      <c r="A15" s="12" t="s">
        <v>44</v>
      </c>
      <c r="B15" s="12" t="s">
        <v>5</v>
      </c>
      <c r="C15" s="13" t="s">
        <v>175</v>
      </c>
      <c r="D15" s="14">
        <v>3375</v>
      </c>
      <c r="E15" s="11">
        <v>1</v>
      </c>
      <c r="F15" s="8">
        <f t="shared" si="0"/>
        <v>3375</v>
      </c>
      <c r="G15" s="8"/>
      <c r="H15" s="8">
        <v>3375</v>
      </c>
      <c r="I15" s="9">
        <f t="shared" si="1"/>
        <v>0</v>
      </c>
    </row>
    <row r="16" spans="1:9" ht="15" customHeight="1" x14ac:dyDescent="0.25">
      <c r="A16" s="12" t="s">
        <v>44</v>
      </c>
      <c r="B16" s="12" t="s">
        <v>5</v>
      </c>
      <c r="C16" s="13" t="s">
        <v>189</v>
      </c>
      <c r="D16" s="14">
        <v>2780</v>
      </c>
      <c r="E16" s="11">
        <v>1</v>
      </c>
      <c r="F16" s="8">
        <f t="shared" si="0"/>
        <v>2780</v>
      </c>
      <c r="G16" s="8"/>
      <c r="H16" s="8">
        <v>2780</v>
      </c>
      <c r="I16" s="9">
        <f t="shared" si="1"/>
        <v>0</v>
      </c>
    </row>
    <row r="17" spans="1:9" ht="15" customHeight="1" x14ac:dyDescent="0.25">
      <c r="A17" s="25" t="s">
        <v>44</v>
      </c>
      <c r="B17" s="25" t="s">
        <v>5</v>
      </c>
      <c r="C17" s="26" t="s">
        <v>280</v>
      </c>
      <c r="D17" s="27">
        <v>3490</v>
      </c>
      <c r="E17" s="28">
        <v>1</v>
      </c>
      <c r="F17" s="21">
        <f t="shared" si="0"/>
        <v>3490</v>
      </c>
      <c r="G17" s="21"/>
      <c r="H17" s="21">
        <v>3490</v>
      </c>
      <c r="I17" s="24">
        <f t="shared" si="1"/>
        <v>0</v>
      </c>
    </row>
    <row r="18" spans="1:9" ht="15" customHeight="1" x14ac:dyDescent="0.25">
      <c r="A18" s="12" t="s">
        <v>76</v>
      </c>
      <c r="B18" s="12" t="s">
        <v>5</v>
      </c>
      <c r="C18" s="13" t="s">
        <v>88</v>
      </c>
      <c r="D18" s="14">
        <v>3167</v>
      </c>
      <c r="E18" s="11">
        <v>1</v>
      </c>
      <c r="F18" s="8">
        <f t="shared" si="0"/>
        <v>3167</v>
      </c>
      <c r="G18" s="8"/>
      <c r="H18" s="8">
        <v>3167</v>
      </c>
      <c r="I18" s="9">
        <f t="shared" si="1"/>
        <v>0</v>
      </c>
    </row>
    <row r="19" spans="1:9" ht="15" customHeight="1" x14ac:dyDescent="0.25">
      <c r="A19" s="12" t="s">
        <v>76</v>
      </c>
      <c r="B19" s="12" t="s">
        <v>5</v>
      </c>
      <c r="C19" s="13" t="s">
        <v>136</v>
      </c>
      <c r="D19" s="14">
        <v>38080</v>
      </c>
      <c r="E19" s="11">
        <v>1</v>
      </c>
      <c r="F19" s="8">
        <f t="shared" si="0"/>
        <v>38080</v>
      </c>
      <c r="G19" s="8"/>
      <c r="H19" s="8">
        <v>38080</v>
      </c>
      <c r="I19" s="9">
        <f t="shared" si="1"/>
        <v>0</v>
      </c>
    </row>
    <row r="20" spans="1:9" ht="15" customHeight="1" x14ac:dyDescent="0.25">
      <c r="A20" s="12" t="s">
        <v>76</v>
      </c>
      <c r="B20" s="12" t="s">
        <v>5</v>
      </c>
      <c r="C20" s="13" t="s">
        <v>192</v>
      </c>
      <c r="D20" s="14">
        <v>9000</v>
      </c>
      <c r="E20" s="11">
        <v>1</v>
      </c>
      <c r="F20" s="8">
        <f t="shared" si="0"/>
        <v>9000</v>
      </c>
      <c r="G20" s="8"/>
      <c r="H20" s="8">
        <v>9000</v>
      </c>
      <c r="I20" s="9">
        <f t="shared" si="1"/>
        <v>0</v>
      </c>
    </row>
    <row r="21" spans="1:9" ht="15" customHeight="1" x14ac:dyDescent="0.25">
      <c r="A21" s="10" t="s">
        <v>167</v>
      </c>
      <c r="B21" s="10" t="s">
        <v>5</v>
      </c>
      <c r="C21" s="7" t="s">
        <v>168</v>
      </c>
      <c r="D21" s="14">
        <v>3500</v>
      </c>
      <c r="E21" s="11">
        <v>0.78900000000000003</v>
      </c>
      <c r="F21" s="8">
        <f t="shared" si="0"/>
        <v>2761.5</v>
      </c>
      <c r="G21" s="8"/>
      <c r="H21" s="8">
        <v>2761.5</v>
      </c>
      <c r="I21" s="9">
        <f t="shared" si="1"/>
        <v>0</v>
      </c>
    </row>
    <row r="22" spans="1:9" ht="15" customHeight="1" x14ac:dyDescent="0.25">
      <c r="A22" s="10" t="s">
        <v>167</v>
      </c>
      <c r="B22" s="10" t="s">
        <v>5</v>
      </c>
      <c r="C22" s="7" t="s">
        <v>176</v>
      </c>
      <c r="D22" s="14">
        <v>2923</v>
      </c>
      <c r="E22" s="11">
        <v>0.78900000000000003</v>
      </c>
      <c r="F22" s="8">
        <f t="shared" si="0"/>
        <v>2306.2470000000003</v>
      </c>
      <c r="G22" s="8"/>
      <c r="H22" s="8">
        <v>2306.25</v>
      </c>
      <c r="I22" s="9">
        <v>0</v>
      </c>
    </row>
    <row r="23" spans="1:9" ht="15" customHeight="1" x14ac:dyDescent="0.25">
      <c r="A23" s="25" t="s">
        <v>322</v>
      </c>
      <c r="B23" s="25"/>
      <c r="C23" s="26" t="s">
        <v>319</v>
      </c>
      <c r="D23" s="27">
        <v>165000</v>
      </c>
      <c r="E23" s="28">
        <v>1</v>
      </c>
      <c r="F23" s="21">
        <v>165000</v>
      </c>
      <c r="G23" s="21"/>
      <c r="H23" s="21">
        <v>165000</v>
      </c>
      <c r="I23" s="24">
        <f>F23-(G23+H23)</f>
        <v>0</v>
      </c>
    </row>
    <row r="24" spans="1:9" ht="15" customHeight="1" x14ac:dyDescent="0.25">
      <c r="A24" s="12" t="s">
        <v>93</v>
      </c>
      <c r="B24" s="12" t="s">
        <v>7</v>
      </c>
      <c r="C24" s="13" t="s">
        <v>38</v>
      </c>
      <c r="D24" s="14">
        <v>4900</v>
      </c>
      <c r="E24" s="11">
        <v>1</v>
      </c>
      <c r="F24" s="8">
        <f t="shared" ref="F24:F55" si="2">D24*E24</f>
        <v>4900</v>
      </c>
      <c r="G24" s="8"/>
      <c r="H24" s="8">
        <v>4900</v>
      </c>
      <c r="I24" s="9">
        <f>F24-(G24+H24)</f>
        <v>0</v>
      </c>
    </row>
    <row r="25" spans="1:9" ht="15" customHeight="1" x14ac:dyDescent="0.25">
      <c r="A25" s="12" t="s">
        <v>60</v>
      </c>
      <c r="B25" s="12" t="s">
        <v>6</v>
      </c>
      <c r="C25" s="13" t="s">
        <v>177</v>
      </c>
      <c r="D25" s="14">
        <v>19444.439999999999</v>
      </c>
      <c r="E25" s="11">
        <v>0.44400000000000001</v>
      </c>
      <c r="F25" s="8">
        <f t="shared" si="2"/>
        <v>8633.3313600000001</v>
      </c>
      <c r="G25" s="8"/>
      <c r="H25" s="8">
        <v>8633.33</v>
      </c>
      <c r="I25" s="9">
        <v>0</v>
      </c>
    </row>
    <row r="26" spans="1:9" ht="15" customHeight="1" x14ac:dyDescent="0.25">
      <c r="A26" s="12" t="s">
        <v>155</v>
      </c>
      <c r="B26" s="12" t="s">
        <v>7</v>
      </c>
      <c r="C26" s="13" t="s">
        <v>197</v>
      </c>
      <c r="D26" s="14">
        <v>7450</v>
      </c>
      <c r="E26" s="11">
        <v>1</v>
      </c>
      <c r="F26" s="8">
        <f t="shared" si="2"/>
        <v>7450</v>
      </c>
      <c r="G26" s="8"/>
      <c r="H26" s="8">
        <v>7450</v>
      </c>
      <c r="I26" s="9">
        <f>F26-(G26+H26)</f>
        <v>0</v>
      </c>
    </row>
    <row r="27" spans="1:9" ht="15" customHeight="1" x14ac:dyDescent="0.25">
      <c r="A27" s="12" t="s">
        <v>190</v>
      </c>
      <c r="B27" s="12" t="s">
        <v>6</v>
      </c>
      <c r="C27" s="13" t="s">
        <v>191</v>
      </c>
      <c r="D27" s="14">
        <v>18721.919999999998</v>
      </c>
      <c r="E27" s="11">
        <v>0.76900000000000002</v>
      </c>
      <c r="F27" s="8">
        <f t="shared" si="2"/>
        <v>14397.15648</v>
      </c>
      <c r="G27" s="8"/>
      <c r="H27" s="8">
        <v>14397.16</v>
      </c>
      <c r="I27" s="24">
        <v>0</v>
      </c>
    </row>
    <row r="28" spans="1:9" ht="15" customHeight="1" x14ac:dyDescent="0.25">
      <c r="A28" s="12" t="s">
        <v>66</v>
      </c>
      <c r="B28" s="12" t="s">
        <v>6</v>
      </c>
      <c r="C28" s="13" t="s">
        <v>67</v>
      </c>
      <c r="D28" s="14">
        <v>10660</v>
      </c>
      <c r="E28" s="11">
        <v>0.55000000000000004</v>
      </c>
      <c r="F28" s="8">
        <f t="shared" si="2"/>
        <v>5863.0000000000009</v>
      </c>
      <c r="G28" s="8"/>
      <c r="H28" s="8">
        <v>5863</v>
      </c>
      <c r="I28" s="9">
        <f t="shared" ref="I28:I73" si="3">F28-(G28+H28)</f>
        <v>0</v>
      </c>
    </row>
    <row r="29" spans="1:9" ht="15" customHeight="1" x14ac:dyDescent="0.25">
      <c r="A29" s="12" t="s">
        <v>66</v>
      </c>
      <c r="B29" s="12" t="s">
        <v>6</v>
      </c>
      <c r="C29" s="12" t="s">
        <v>82</v>
      </c>
      <c r="D29" s="14">
        <v>19680</v>
      </c>
      <c r="E29" s="11">
        <v>0.55000000000000004</v>
      </c>
      <c r="F29" s="8">
        <f t="shared" si="2"/>
        <v>10824</v>
      </c>
      <c r="G29" s="8"/>
      <c r="H29" s="8">
        <v>10824</v>
      </c>
      <c r="I29" s="9">
        <f t="shared" si="3"/>
        <v>0</v>
      </c>
    </row>
    <row r="30" spans="1:9" ht="15" customHeight="1" x14ac:dyDescent="0.25">
      <c r="A30" s="12" t="s">
        <v>324</v>
      </c>
      <c r="B30" s="12" t="s">
        <v>328</v>
      </c>
      <c r="C30" s="12" t="s">
        <v>325</v>
      </c>
      <c r="D30" s="14">
        <v>396700</v>
      </c>
      <c r="E30" s="11">
        <v>1</v>
      </c>
      <c r="F30" s="8">
        <f t="shared" si="2"/>
        <v>396700</v>
      </c>
      <c r="G30" s="8">
        <v>301568.94</v>
      </c>
      <c r="H30" s="8">
        <v>95131.06</v>
      </c>
      <c r="I30" s="9">
        <f t="shared" si="3"/>
        <v>0</v>
      </c>
    </row>
    <row r="31" spans="1:9" ht="15" customHeight="1" x14ac:dyDescent="0.25">
      <c r="A31" s="10" t="s">
        <v>30</v>
      </c>
      <c r="B31" s="10" t="s">
        <v>5</v>
      </c>
      <c r="C31" s="7" t="s">
        <v>58</v>
      </c>
      <c r="D31" s="14">
        <v>3024</v>
      </c>
      <c r="E31" s="11">
        <v>1</v>
      </c>
      <c r="F31" s="8">
        <f t="shared" si="2"/>
        <v>3024</v>
      </c>
      <c r="G31" s="8"/>
      <c r="H31" s="8">
        <v>3024</v>
      </c>
      <c r="I31" s="9">
        <f t="shared" si="3"/>
        <v>0</v>
      </c>
    </row>
    <row r="32" spans="1:9" ht="15" customHeight="1" x14ac:dyDescent="0.25">
      <c r="A32" s="10" t="s">
        <v>30</v>
      </c>
      <c r="B32" s="10" t="s">
        <v>5</v>
      </c>
      <c r="C32" s="7" t="s">
        <v>105</v>
      </c>
      <c r="D32" s="14">
        <v>4893</v>
      </c>
      <c r="E32" s="11">
        <v>1</v>
      </c>
      <c r="F32" s="8">
        <f t="shared" si="2"/>
        <v>4893</v>
      </c>
      <c r="G32" s="8"/>
      <c r="H32" s="8">
        <v>4893</v>
      </c>
      <c r="I32" s="9">
        <f t="shared" si="3"/>
        <v>0</v>
      </c>
    </row>
    <row r="33" spans="1:9" ht="15" customHeight="1" x14ac:dyDescent="0.25">
      <c r="A33" s="10" t="s">
        <v>30</v>
      </c>
      <c r="B33" s="10" t="s">
        <v>5</v>
      </c>
      <c r="C33" s="7" t="s">
        <v>118</v>
      </c>
      <c r="D33" s="14">
        <v>3500</v>
      </c>
      <c r="E33" s="11">
        <v>1</v>
      </c>
      <c r="F33" s="8">
        <f t="shared" si="2"/>
        <v>3500</v>
      </c>
      <c r="G33" s="8"/>
      <c r="H33" s="8">
        <v>3500</v>
      </c>
      <c r="I33" s="9">
        <f t="shared" si="3"/>
        <v>0</v>
      </c>
    </row>
    <row r="34" spans="1:9" ht="15" customHeight="1" x14ac:dyDescent="0.25">
      <c r="A34" s="10" t="s">
        <v>30</v>
      </c>
      <c r="B34" s="10" t="s">
        <v>5</v>
      </c>
      <c r="C34" s="7" t="s">
        <v>198</v>
      </c>
      <c r="D34" s="14">
        <v>10075</v>
      </c>
      <c r="E34" s="11">
        <v>1</v>
      </c>
      <c r="F34" s="8">
        <f t="shared" si="2"/>
        <v>10075</v>
      </c>
      <c r="G34" s="8"/>
      <c r="H34" s="8">
        <v>10075</v>
      </c>
      <c r="I34" s="9">
        <f t="shared" si="3"/>
        <v>0</v>
      </c>
    </row>
    <row r="35" spans="1:9" ht="15" customHeight="1" x14ac:dyDescent="0.25">
      <c r="A35" s="10" t="s">
        <v>30</v>
      </c>
      <c r="B35" s="10" t="s">
        <v>5</v>
      </c>
      <c r="C35" s="7" t="s">
        <v>203</v>
      </c>
      <c r="D35" s="14">
        <v>4470</v>
      </c>
      <c r="E35" s="11">
        <v>1</v>
      </c>
      <c r="F35" s="8">
        <f t="shared" si="2"/>
        <v>4470</v>
      </c>
      <c r="G35" s="8"/>
      <c r="H35" s="8">
        <v>4470</v>
      </c>
      <c r="I35" s="9">
        <f t="shared" si="3"/>
        <v>0</v>
      </c>
    </row>
    <row r="36" spans="1:9" ht="15" customHeight="1" x14ac:dyDescent="0.25">
      <c r="A36" s="18" t="s">
        <v>30</v>
      </c>
      <c r="B36" s="18" t="s">
        <v>5</v>
      </c>
      <c r="C36" s="30" t="s">
        <v>295</v>
      </c>
      <c r="D36" s="27">
        <v>4719</v>
      </c>
      <c r="E36" s="28">
        <v>1</v>
      </c>
      <c r="F36" s="21">
        <f t="shared" si="2"/>
        <v>4719</v>
      </c>
      <c r="G36" s="21"/>
      <c r="H36" s="21">
        <v>4719</v>
      </c>
      <c r="I36" s="24">
        <f t="shared" si="3"/>
        <v>0</v>
      </c>
    </row>
    <row r="37" spans="1:9" ht="15" customHeight="1" x14ac:dyDescent="0.25">
      <c r="A37" s="10" t="s">
        <v>134</v>
      </c>
      <c r="B37" s="10" t="s">
        <v>7</v>
      </c>
      <c r="C37" s="7" t="s">
        <v>92</v>
      </c>
      <c r="D37" s="14">
        <v>31250</v>
      </c>
      <c r="E37" s="11">
        <v>1</v>
      </c>
      <c r="F37" s="8">
        <f t="shared" si="2"/>
        <v>31250</v>
      </c>
      <c r="G37" s="8"/>
      <c r="H37" s="8">
        <v>31250</v>
      </c>
      <c r="I37" s="9">
        <f t="shared" si="3"/>
        <v>0</v>
      </c>
    </row>
    <row r="38" spans="1:9" ht="15" customHeight="1" x14ac:dyDescent="0.25">
      <c r="A38" s="10" t="s">
        <v>134</v>
      </c>
      <c r="B38" s="10" t="s">
        <v>7</v>
      </c>
      <c r="C38" s="7" t="s">
        <v>326</v>
      </c>
      <c r="D38" s="14">
        <v>250800</v>
      </c>
      <c r="E38" s="11">
        <v>1</v>
      </c>
      <c r="F38" s="8">
        <f t="shared" si="2"/>
        <v>250800</v>
      </c>
      <c r="G38" s="8"/>
      <c r="H38" s="8">
        <v>250800</v>
      </c>
      <c r="I38" s="9">
        <f t="shared" si="3"/>
        <v>0</v>
      </c>
    </row>
    <row r="39" spans="1:9" ht="15" customHeight="1" x14ac:dyDescent="0.25">
      <c r="A39" s="18" t="s">
        <v>258</v>
      </c>
      <c r="B39" s="18" t="s">
        <v>6</v>
      </c>
      <c r="C39" s="30" t="s">
        <v>259</v>
      </c>
      <c r="D39" s="27">
        <v>5350</v>
      </c>
      <c r="E39" s="28">
        <v>1</v>
      </c>
      <c r="F39" s="21">
        <f t="shared" si="2"/>
        <v>5350</v>
      </c>
      <c r="G39" s="21"/>
      <c r="H39" s="21">
        <v>5350</v>
      </c>
      <c r="I39" s="24">
        <f t="shared" si="3"/>
        <v>0</v>
      </c>
    </row>
    <row r="40" spans="1:9" ht="15" customHeight="1" x14ac:dyDescent="0.25">
      <c r="A40" s="12" t="s">
        <v>182</v>
      </c>
      <c r="B40" s="12" t="s">
        <v>5</v>
      </c>
      <c r="C40" s="13" t="s">
        <v>183</v>
      </c>
      <c r="D40" s="14">
        <v>24000</v>
      </c>
      <c r="E40" s="11">
        <v>1</v>
      </c>
      <c r="F40" s="8">
        <f t="shared" si="2"/>
        <v>24000</v>
      </c>
      <c r="G40" s="8"/>
      <c r="H40" s="8">
        <v>24000</v>
      </c>
      <c r="I40" s="9">
        <f t="shared" si="3"/>
        <v>0</v>
      </c>
    </row>
    <row r="41" spans="1:9" ht="15" customHeight="1" x14ac:dyDescent="0.25">
      <c r="A41" s="12" t="s">
        <v>31</v>
      </c>
      <c r="B41" s="12" t="s">
        <v>5</v>
      </c>
      <c r="C41" s="13" t="s">
        <v>106</v>
      </c>
      <c r="D41" s="14">
        <v>2755.83</v>
      </c>
      <c r="E41" s="11">
        <v>1</v>
      </c>
      <c r="F41" s="8">
        <f t="shared" si="2"/>
        <v>2755.83</v>
      </c>
      <c r="G41" s="8"/>
      <c r="H41" s="8">
        <v>2755.83</v>
      </c>
      <c r="I41" s="9">
        <f t="shared" si="3"/>
        <v>0</v>
      </c>
    </row>
    <row r="42" spans="1:9" ht="15" customHeight="1" x14ac:dyDescent="0.25">
      <c r="A42" s="12" t="s">
        <v>31</v>
      </c>
      <c r="B42" s="12" t="s">
        <v>5</v>
      </c>
      <c r="C42" s="13" t="s">
        <v>131</v>
      </c>
      <c r="D42" s="14">
        <v>2908.12</v>
      </c>
      <c r="E42" s="11">
        <v>1</v>
      </c>
      <c r="F42" s="8">
        <f t="shared" si="2"/>
        <v>2908.12</v>
      </c>
      <c r="G42" s="8"/>
      <c r="H42" s="8">
        <v>2908.12</v>
      </c>
      <c r="I42" s="9">
        <f t="shared" si="3"/>
        <v>0</v>
      </c>
    </row>
    <row r="43" spans="1:9" ht="15" customHeight="1" x14ac:dyDescent="0.25">
      <c r="A43" s="12" t="s">
        <v>31</v>
      </c>
      <c r="B43" s="12" t="s">
        <v>5</v>
      </c>
      <c r="C43" s="13" t="s">
        <v>150</v>
      </c>
      <c r="D43" s="14">
        <v>2755.83</v>
      </c>
      <c r="E43" s="11">
        <v>1</v>
      </c>
      <c r="F43" s="8">
        <f t="shared" si="2"/>
        <v>2755.83</v>
      </c>
      <c r="G43" s="8"/>
      <c r="H43" s="8">
        <v>2755.83</v>
      </c>
      <c r="I43" s="9">
        <f t="shared" si="3"/>
        <v>0</v>
      </c>
    </row>
    <row r="44" spans="1:9" ht="15" customHeight="1" x14ac:dyDescent="0.25">
      <c r="A44" s="12" t="s">
        <v>31</v>
      </c>
      <c r="B44" s="12" t="s">
        <v>5</v>
      </c>
      <c r="C44" s="13" t="s">
        <v>319</v>
      </c>
      <c r="D44" s="14">
        <f>248164-651.4</f>
        <v>247512.6</v>
      </c>
      <c r="E44" s="11">
        <v>1</v>
      </c>
      <c r="F44" s="8">
        <f t="shared" si="2"/>
        <v>247512.6</v>
      </c>
      <c r="G44" s="8">
        <v>153064.79999999999</v>
      </c>
      <c r="H44" s="8">
        <v>94447.8</v>
      </c>
      <c r="I44" s="9">
        <f t="shared" si="3"/>
        <v>0</v>
      </c>
    </row>
    <row r="45" spans="1:9" ht="15" customHeight="1" x14ac:dyDescent="0.25">
      <c r="A45" s="12" t="s">
        <v>161</v>
      </c>
      <c r="B45" s="12" t="s">
        <v>5</v>
      </c>
      <c r="C45" s="13" t="s">
        <v>162</v>
      </c>
      <c r="D45" s="14">
        <v>7575</v>
      </c>
      <c r="E45" s="11">
        <v>1</v>
      </c>
      <c r="F45" s="8">
        <f t="shared" si="2"/>
        <v>7575</v>
      </c>
      <c r="G45" s="8"/>
      <c r="H45" s="8">
        <v>7575</v>
      </c>
      <c r="I45" s="9">
        <f t="shared" si="3"/>
        <v>0</v>
      </c>
    </row>
    <row r="46" spans="1:9" ht="15" customHeight="1" x14ac:dyDescent="0.25">
      <c r="A46" s="12" t="s">
        <v>141</v>
      </c>
      <c r="B46" s="12" t="s">
        <v>7</v>
      </c>
      <c r="C46" s="13" t="s">
        <v>142</v>
      </c>
      <c r="D46" s="14">
        <v>7885</v>
      </c>
      <c r="E46" s="11">
        <v>1</v>
      </c>
      <c r="F46" s="8">
        <f t="shared" si="2"/>
        <v>7885</v>
      </c>
      <c r="G46" s="8"/>
      <c r="H46" s="8">
        <v>7885</v>
      </c>
      <c r="I46" s="9">
        <f t="shared" si="3"/>
        <v>0</v>
      </c>
    </row>
    <row r="47" spans="1:9" ht="15" customHeight="1" x14ac:dyDescent="0.25">
      <c r="A47" s="12" t="s">
        <v>141</v>
      </c>
      <c r="B47" s="12" t="s">
        <v>7</v>
      </c>
      <c r="C47" s="13" t="s">
        <v>156</v>
      </c>
      <c r="D47" s="14">
        <v>19660</v>
      </c>
      <c r="E47" s="11">
        <v>1</v>
      </c>
      <c r="F47" s="8">
        <f t="shared" si="2"/>
        <v>19660</v>
      </c>
      <c r="G47" s="8"/>
      <c r="H47" s="8">
        <v>19660</v>
      </c>
      <c r="I47" s="9">
        <f t="shared" si="3"/>
        <v>0</v>
      </c>
    </row>
    <row r="48" spans="1:9" ht="15" customHeight="1" x14ac:dyDescent="0.25">
      <c r="A48" s="12" t="s">
        <v>48</v>
      </c>
      <c r="B48" s="12" t="s">
        <v>5</v>
      </c>
      <c r="C48" s="13" t="s">
        <v>49</v>
      </c>
      <c r="D48" s="14">
        <v>3996</v>
      </c>
      <c r="E48" s="11">
        <v>1</v>
      </c>
      <c r="F48" s="8">
        <f t="shared" si="2"/>
        <v>3996</v>
      </c>
      <c r="G48" s="8"/>
      <c r="H48" s="8">
        <v>3996</v>
      </c>
      <c r="I48" s="9">
        <f t="shared" si="3"/>
        <v>0</v>
      </c>
    </row>
    <row r="49" spans="1:9" ht="15" customHeight="1" x14ac:dyDescent="0.25">
      <c r="A49" s="12" t="s">
        <v>48</v>
      </c>
      <c r="B49" s="12" t="s">
        <v>5</v>
      </c>
      <c r="C49" s="13" t="s">
        <v>52</v>
      </c>
      <c r="D49" s="14">
        <v>2750</v>
      </c>
      <c r="E49" s="11">
        <v>1</v>
      </c>
      <c r="F49" s="8">
        <f t="shared" si="2"/>
        <v>2750</v>
      </c>
      <c r="G49" s="8"/>
      <c r="H49" s="8">
        <v>2750</v>
      </c>
      <c r="I49" s="9">
        <f t="shared" si="3"/>
        <v>0</v>
      </c>
    </row>
    <row r="50" spans="1:9" ht="15" customHeight="1" x14ac:dyDescent="0.25">
      <c r="A50" s="12" t="s">
        <v>48</v>
      </c>
      <c r="B50" s="12" t="s">
        <v>5</v>
      </c>
      <c r="C50" s="13" t="s">
        <v>53</v>
      </c>
      <c r="D50" s="14">
        <v>6877.99</v>
      </c>
      <c r="E50" s="11">
        <v>1</v>
      </c>
      <c r="F50" s="8">
        <f t="shared" si="2"/>
        <v>6877.99</v>
      </c>
      <c r="G50" s="8"/>
      <c r="H50" s="8">
        <v>6877.99</v>
      </c>
      <c r="I50" s="9">
        <f t="shared" si="3"/>
        <v>0</v>
      </c>
    </row>
    <row r="51" spans="1:9" ht="15" customHeight="1" x14ac:dyDescent="0.25">
      <c r="A51" s="12" t="s">
        <v>48</v>
      </c>
      <c r="B51" s="12" t="s">
        <v>5</v>
      </c>
      <c r="C51" s="13" t="s">
        <v>57</v>
      </c>
      <c r="D51" s="14">
        <v>2580</v>
      </c>
      <c r="E51" s="11">
        <v>1</v>
      </c>
      <c r="F51" s="8">
        <f t="shared" si="2"/>
        <v>2580</v>
      </c>
      <c r="G51" s="8"/>
      <c r="H51" s="8">
        <v>2580</v>
      </c>
      <c r="I51" s="9">
        <f t="shared" si="3"/>
        <v>0</v>
      </c>
    </row>
    <row r="52" spans="1:9" ht="15" customHeight="1" x14ac:dyDescent="0.25">
      <c r="A52" s="12" t="s">
        <v>48</v>
      </c>
      <c r="B52" s="12" t="s">
        <v>5</v>
      </c>
      <c r="C52" s="13" t="s">
        <v>92</v>
      </c>
      <c r="D52" s="14">
        <v>2550</v>
      </c>
      <c r="E52" s="11">
        <v>1</v>
      </c>
      <c r="F52" s="8">
        <f t="shared" si="2"/>
        <v>2550</v>
      </c>
      <c r="G52" s="8"/>
      <c r="H52" s="8">
        <v>2550</v>
      </c>
      <c r="I52" s="9">
        <f t="shared" si="3"/>
        <v>0</v>
      </c>
    </row>
    <row r="53" spans="1:9" ht="15" customHeight="1" x14ac:dyDescent="0.25">
      <c r="A53" s="12" t="s">
        <v>48</v>
      </c>
      <c r="B53" s="12" t="s">
        <v>5</v>
      </c>
      <c r="C53" s="13" t="s">
        <v>83</v>
      </c>
      <c r="D53" s="14">
        <v>3000</v>
      </c>
      <c r="E53" s="11">
        <v>1</v>
      </c>
      <c r="F53" s="8">
        <f t="shared" si="2"/>
        <v>3000</v>
      </c>
      <c r="G53" s="8"/>
      <c r="H53" s="8">
        <v>3000</v>
      </c>
      <c r="I53" s="9">
        <f t="shared" si="3"/>
        <v>0</v>
      </c>
    </row>
    <row r="54" spans="1:9" ht="15" customHeight="1" x14ac:dyDescent="0.25">
      <c r="A54" s="12" t="s">
        <v>48</v>
      </c>
      <c r="B54" s="12" t="s">
        <v>5</v>
      </c>
      <c r="C54" s="13" t="s">
        <v>109</v>
      </c>
      <c r="D54" s="14">
        <v>3650</v>
      </c>
      <c r="E54" s="11">
        <v>1</v>
      </c>
      <c r="F54" s="8">
        <f t="shared" si="2"/>
        <v>3650</v>
      </c>
      <c r="G54" s="8"/>
      <c r="H54" s="8">
        <v>3650</v>
      </c>
      <c r="I54" s="9">
        <f t="shared" si="3"/>
        <v>0</v>
      </c>
    </row>
    <row r="55" spans="1:9" ht="15" customHeight="1" x14ac:dyDescent="0.25">
      <c r="A55" s="12" t="s">
        <v>48</v>
      </c>
      <c r="B55" s="12" t="s">
        <v>5</v>
      </c>
      <c r="C55" s="13" t="s">
        <v>92</v>
      </c>
      <c r="D55" s="14">
        <v>2550</v>
      </c>
      <c r="E55" s="11">
        <v>1</v>
      </c>
      <c r="F55" s="8">
        <f t="shared" si="2"/>
        <v>2550</v>
      </c>
      <c r="G55" s="8"/>
      <c r="H55" s="8">
        <v>2550</v>
      </c>
      <c r="I55" s="9">
        <f t="shared" si="3"/>
        <v>0</v>
      </c>
    </row>
    <row r="56" spans="1:9" ht="15" customHeight="1" x14ac:dyDescent="0.25">
      <c r="A56" s="12" t="s">
        <v>48</v>
      </c>
      <c r="B56" s="12" t="s">
        <v>5</v>
      </c>
      <c r="C56" s="13" t="s">
        <v>163</v>
      </c>
      <c r="D56" s="14">
        <v>2950</v>
      </c>
      <c r="E56" s="11">
        <v>1</v>
      </c>
      <c r="F56" s="8">
        <f t="shared" ref="F56:F87" si="4">D56*E56</f>
        <v>2950</v>
      </c>
      <c r="G56" s="8"/>
      <c r="H56" s="8">
        <v>2950</v>
      </c>
      <c r="I56" s="9">
        <f t="shared" si="3"/>
        <v>0</v>
      </c>
    </row>
    <row r="57" spans="1:9" ht="15" customHeight="1" x14ac:dyDescent="0.25">
      <c r="A57" s="12" t="s">
        <v>48</v>
      </c>
      <c r="B57" s="12" t="s">
        <v>5</v>
      </c>
      <c r="C57" s="13" t="s">
        <v>164</v>
      </c>
      <c r="D57" s="14">
        <v>2950</v>
      </c>
      <c r="E57" s="11">
        <v>1</v>
      </c>
      <c r="F57" s="8">
        <f t="shared" si="4"/>
        <v>2950</v>
      </c>
      <c r="G57" s="8"/>
      <c r="H57" s="8">
        <v>2950</v>
      </c>
      <c r="I57" s="9">
        <f t="shared" si="3"/>
        <v>0</v>
      </c>
    </row>
    <row r="58" spans="1:9" ht="15" customHeight="1" x14ac:dyDescent="0.25">
      <c r="A58" s="12" t="s">
        <v>48</v>
      </c>
      <c r="B58" s="12" t="s">
        <v>5</v>
      </c>
      <c r="C58" s="13" t="s">
        <v>109</v>
      </c>
      <c r="D58" s="14">
        <v>2550</v>
      </c>
      <c r="E58" s="11">
        <v>1</v>
      </c>
      <c r="F58" s="8">
        <f t="shared" si="4"/>
        <v>2550</v>
      </c>
      <c r="G58" s="8"/>
      <c r="H58" s="8">
        <v>2550</v>
      </c>
      <c r="I58" s="9">
        <f t="shared" si="3"/>
        <v>0</v>
      </c>
    </row>
    <row r="59" spans="1:9" ht="15" customHeight="1" x14ac:dyDescent="0.25">
      <c r="A59" s="12" t="s">
        <v>48</v>
      </c>
      <c r="B59" s="12" t="s">
        <v>5</v>
      </c>
      <c r="C59" s="13" t="s">
        <v>181</v>
      </c>
      <c r="D59" s="14">
        <v>2676</v>
      </c>
      <c r="E59" s="11">
        <v>1</v>
      </c>
      <c r="F59" s="8">
        <f t="shared" si="4"/>
        <v>2676</v>
      </c>
      <c r="G59" s="8"/>
      <c r="H59" s="8">
        <v>2676</v>
      </c>
      <c r="I59" s="9">
        <f t="shared" si="3"/>
        <v>0</v>
      </c>
    </row>
    <row r="60" spans="1:9" ht="15" customHeight="1" x14ac:dyDescent="0.25">
      <c r="A60" s="12" t="s">
        <v>48</v>
      </c>
      <c r="B60" s="12" t="s">
        <v>5</v>
      </c>
      <c r="C60" s="13" t="s">
        <v>54</v>
      </c>
      <c r="D60" s="14">
        <v>10926.75</v>
      </c>
      <c r="E60" s="11">
        <v>1</v>
      </c>
      <c r="F60" s="8">
        <f t="shared" si="4"/>
        <v>10926.75</v>
      </c>
      <c r="G60" s="8"/>
      <c r="H60" s="8">
        <v>10926.75</v>
      </c>
      <c r="I60" s="9">
        <f t="shared" si="3"/>
        <v>0</v>
      </c>
    </row>
    <row r="61" spans="1:9" ht="15" customHeight="1" x14ac:dyDescent="0.25">
      <c r="A61" s="12" t="s">
        <v>48</v>
      </c>
      <c r="B61" s="12" t="s">
        <v>5</v>
      </c>
      <c r="C61" s="13" t="s">
        <v>75</v>
      </c>
      <c r="D61" s="14">
        <v>5946</v>
      </c>
      <c r="E61" s="11">
        <v>1</v>
      </c>
      <c r="F61" s="8">
        <f t="shared" si="4"/>
        <v>5946</v>
      </c>
      <c r="G61" s="8"/>
      <c r="H61" s="8">
        <v>5946</v>
      </c>
      <c r="I61" s="9">
        <f t="shared" si="3"/>
        <v>0</v>
      </c>
    </row>
    <row r="62" spans="1:9" ht="15" customHeight="1" x14ac:dyDescent="0.25">
      <c r="A62" s="12" t="s">
        <v>48</v>
      </c>
      <c r="B62" s="12" t="s">
        <v>5</v>
      </c>
      <c r="C62" s="13" t="s">
        <v>319</v>
      </c>
      <c r="D62" s="14">
        <v>98950</v>
      </c>
      <c r="E62" s="11">
        <v>1</v>
      </c>
      <c r="F62" s="8">
        <f t="shared" si="4"/>
        <v>98950</v>
      </c>
      <c r="G62" s="8"/>
      <c r="H62" s="8">
        <v>98950</v>
      </c>
      <c r="I62" s="9">
        <f t="shared" si="3"/>
        <v>0</v>
      </c>
    </row>
    <row r="63" spans="1:9" ht="15" customHeight="1" x14ac:dyDescent="0.25">
      <c r="A63" s="12" t="s">
        <v>196</v>
      </c>
      <c r="B63" s="12" t="s">
        <v>7</v>
      </c>
      <c r="C63" s="13" t="s">
        <v>75</v>
      </c>
      <c r="D63" s="14">
        <v>2556</v>
      </c>
      <c r="E63" s="11">
        <v>1</v>
      </c>
      <c r="F63" s="8">
        <f t="shared" si="4"/>
        <v>2556</v>
      </c>
      <c r="G63" s="8"/>
      <c r="H63" s="8">
        <v>2556</v>
      </c>
      <c r="I63" s="9">
        <f t="shared" si="3"/>
        <v>0</v>
      </c>
    </row>
    <row r="64" spans="1:9" ht="15" customHeight="1" x14ac:dyDescent="0.25">
      <c r="A64" s="25" t="s">
        <v>196</v>
      </c>
      <c r="B64" s="25" t="s">
        <v>7</v>
      </c>
      <c r="C64" s="26" t="s">
        <v>292</v>
      </c>
      <c r="D64" s="27">
        <v>8960</v>
      </c>
      <c r="E64" s="28">
        <v>1</v>
      </c>
      <c r="F64" s="21">
        <f t="shared" si="4"/>
        <v>8960</v>
      </c>
      <c r="G64" s="21"/>
      <c r="H64" s="21">
        <v>8960</v>
      </c>
      <c r="I64" s="24">
        <f t="shared" si="3"/>
        <v>0</v>
      </c>
    </row>
    <row r="65" spans="1:9" s="3" customFormat="1" ht="15" customHeight="1" x14ac:dyDescent="0.25">
      <c r="A65" s="12" t="s">
        <v>96</v>
      </c>
      <c r="B65" s="12" t="s">
        <v>7</v>
      </c>
      <c r="C65" s="13" t="s">
        <v>100</v>
      </c>
      <c r="D65" s="14">
        <v>21465</v>
      </c>
      <c r="E65" s="11">
        <v>1</v>
      </c>
      <c r="F65" s="8">
        <f t="shared" si="4"/>
        <v>21465</v>
      </c>
      <c r="G65" s="8"/>
      <c r="H65" s="8">
        <v>21465</v>
      </c>
      <c r="I65" s="9">
        <f t="shared" si="3"/>
        <v>0</v>
      </c>
    </row>
    <row r="66" spans="1:9" ht="15" customHeight="1" x14ac:dyDescent="0.25">
      <c r="A66" s="12" t="s">
        <v>96</v>
      </c>
      <c r="B66" s="12" t="s">
        <v>7</v>
      </c>
      <c r="C66" s="13" t="s">
        <v>117</v>
      </c>
      <c r="D66" s="14">
        <v>5320</v>
      </c>
      <c r="E66" s="11">
        <v>1</v>
      </c>
      <c r="F66" s="8">
        <f t="shared" si="4"/>
        <v>5320</v>
      </c>
      <c r="G66" s="8"/>
      <c r="H66" s="8">
        <v>5320</v>
      </c>
      <c r="I66" s="9">
        <f t="shared" si="3"/>
        <v>0</v>
      </c>
    </row>
    <row r="67" spans="1:9" ht="15" customHeight="1" x14ac:dyDescent="0.25">
      <c r="A67" s="10" t="s">
        <v>96</v>
      </c>
      <c r="B67" s="10" t="s">
        <v>7</v>
      </c>
      <c r="C67" s="7" t="s">
        <v>170</v>
      </c>
      <c r="D67" s="14">
        <v>3333.75</v>
      </c>
      <c r="E67" s="11">
        <v>1</v>
      </c>
      <c r="F67" s="8">
        <f t="shared" si="4"/>
        <v>3333.75</v>
      </c>
      <c r="G67" s="8"/>
      <c r="H67" s="8">
        <v>3333.75</v>
      </c>
      <c r="I67" s="9">
        <f t="shared" si="3"/>
        <v>0</v>
      </c>
    </row>
    <row r="68" spans="1:9" ht="15" customHeight="1" x14ac:dyDescent="0.25">
      <c r="A68" s="10" t="s">
        <v>96</v>
      </c>
      <c r="B68" s="10" t="s">
        <v>7</v>
      </c>
      <c r="C68" s="7" t="s">
        <v>169</v>
      </c>
      <c r="D68" s="14">
        <v>5747.88</v>
      </c>
      <c r="E68" s="11">
        <v>1</v>
      </c>
      <c r="F68" s="8">
        <f t="shared" si="4"/>
        <v>5747.88</v>
      </c>
      <c r="G68" s="8"/>
      <c r="H68" s="8">
        <v>5747.88</v>
      </c>
      <c r="I68" s="9">
        <f t="shared" si="3"/>
        <v>0</v>
      </c>
    </row>
    <row r="69" spans="1:9" ht="15" customHeight="1" x14ac:dyDescent="0.25">
      <c r="A69" s="10" t="s">
        <v>96</v>
      </c>
      <c r="B69" s="10" t="s">
        <v>7</v>
      </c>
      <c r="C69" s="7" t="s">
        <v>205</v>
      </c>
      <c r="D69" s="14">
        <v>8236.85</v>
      </c>
      <c r="E69" s="11">
        <v>1</v>
      </c>
      <c r="F69" s="8">
        <f t="shared" si="4"/>
        <v>8236.85</v>
      </c>
      <c r="G69" s="8"/>
      <c r="H69" s="8">
        <v>8236.85</v>
      </c>
      <c r="I69" s="9">
        <f t="shared" si="3"/>
        <v>0</v>
      </c>
    </row>
    <row r="70" spans="1:9" ht="15" customHeight="1" x14ac:dyDescent="0.25">
      <c r="A70" s="12" t="s">
        <v>40</v>
      </c>
      <c r="B70" s="12" t="s">
        <v>5</v>
      </c>
      <c r="C70" s="13" t="s">
        <v>193</v>
      </c>
      <c r="D70" s="14">
        <v>3095.35</v>
      </c>
      <c r="E70" s="11">
        <v>1</v>
      </c>
      <c r="F70" s="8">
        <f t="shared" si="4"/>
        <v>3095.35</v>
      </c>
      <c r="G70" s="8"/>
      <c r="H70" s="8">
        <v>3095.35</v>
      </c>
      <c r="I70" s="9">
        <f t="shared" si="3"/>
        <v>0</v>
      </c>
    </row>
    <row r="71" spans="1:9" ht="15" customHeight="1" x14ac:dyDescent="0.25">
      <c r="A71" s="12" t="s">
        <v>40</v>
      </c>
      <c r="B71" s="12" t="s">
        <v>5</v>
      </c>
      <c r="C71" s="13" t="s">
        <v>206</v>
      </c>
      <c r="D71" s="14">
        <v>4463.24</v>
      </c>
      <c r="E71" s="11">
        <v>1</v>
      </c>
      <c r="F71" s="8">
        <f t="shared" si="4"/>
        <v>4463.24</v>
      </c>
      <c r="G71" s="8"/>
      <c r="H71" s="8">
        <v>4463.24</v>
      </c>
      <c r="I71" s="9">
        <f t="shared" si="3"/>
        <v>0</v>
      </c>
    </row>
    <row r="72" spans="1:9" ht="15" customHeight="1" x14ac:dyDescent="0.25">
      <c r="A72" s="12" t="s">
        <v>129</v>
      </c>
      <c r="B72" s="12" t="s">
        <v>45</v>
      </c>
      <c r="C72" s="13" t="s">
        <v>130</v>
      </c>
      <c r="D72" s="14">
        <v>14800</v>
      </c>
      <c r="E72" s="11">
        <v>1</v>
      </c>
      <c r="F72" s="8">
        <f t="shared" si="4"/>
        <v>14800</v>
      </c>
      <c r="G72" s="8"/>
      <c r="H72" s="8">
        <v>14800</v>
      </c>
      <c r="I72" s="9">
        <f t="shared" si="3"/>
        <v>0</v>
      </c>
    </row>
    <row r="73" spans="1:9" ht="15" customHeight="1" x14ac:dyDescent="0.25">
      <c r="A73" s="12" t="s">
        <v>36</v>
      </c>
      <c r="B73" s="12" t="s">
        <v>5</v>
      </c>
      <c r="C73" s="13" t="s">
        <v>55</v>
      </c>
      <c r="D73" s="14">
        <v>4250</v>
      </c>
      <c r="E73" s="11">
        <v>1</v>
      </c>
      <c r="F73" s="8">
        <f t="shared" si="4"/>
        <v>4250</v>
      </c>
      <c r="G73" s="8"/>
      <c r="H73" s="8">
        <v>4250</v>
      </c>
      <c r="I73" s="9">
        <f t="shared" si="3"/>
        <v>0</v>
      </c>
    </row>
    <row r="74" spans="1:9" ht="15" customHeight="1" x14ac:dyDescent="0.25">
      <c r="A74" s="12" t="s">
        <v>12</v>
      </c>
      <c r="B74" s="12" t="s">
        <v>5</v>
      </c>
      <c r="C74" s="13" t="s">
        <v>59</v>
      </c>
      <c r="D74" s="14">
        <v>8244.7999999999993</v>
      </c>
      <c r="E74" s="11">
        <v>0.97599999999999998</v>
      </c>
      <c r="F74" s="8">
        <f t="shared" si="4"/>
        <v>8046.9247999999989</v>
      </c>
      <c r="G74" s="8"/>
      <c r="H74" s="8">
        <v>8046.92</v>
      </c>
      <c r="I74" s="9">
        <v>0</v>
      </c>
    </row>
    <row r="75" spans="1:9" ht="15" customHeight="1" x14ac:dyDescent="0.25">
      <c r="A75" s="12" t="s">
        <v>12</v>
      </c>
      <c r="B75" s="12" t="s">
        <v>5</v>
      </c>
      <c r="C75" s="13" t="s">
        <v>126</v>
      </c>
      <c r="D75" s="14">
        <v>23040</v>
      </c>
      <c r="E75" s="11">
        <v>0.97599999999999998</v>
      </c>
      <c r="F75" s="8">
        <f t="shared" si="4"/>
        <v>22487.040000000001</v>
      </c>
      <c r="G75" s="8"/>
      <c r="H75" s="8">
        <v>22487.040000000001</v>
      </c>
      <c r="I75" s="9">
        <f>F75-(G75+H75)</f>
        <v>0</v>
      </c>
    </row>
    <row r="76" spans="1:9" ht="15" customHeight="1" x14ac:dyDescent="0.25">
      <c r="A76" s="12" t="s">
        <v>12</v>
      </c>
      <c r="B76" s="12" t="s">
        <v>5</v>
      </c>
      <c r="C76" s="13" t="s">
        <v>61</v>
      </c>
      <c r="D76" s="14">
        <v>3714.58</v>
      </c>
      <c r="E76" s="11">
        <v>0.97599999999999998</v>
      </c>
      <c r="F76" s="8">
        <f t="shared" si="4"/>
        <v>3625.4300799999996</v>
      </c>
      <c r="G76" s="8"/>
      <c r="H76" s="8">
        <v>3625.43</v>
      </c>
      <c r="I76" s="9">
        <v>0</v>
      </c>
    </row>
    <row r="77" spans="1:9" ht="15" customHeight="1" x14ac:dyDescent="0.25">
      <c r="A77" s="12" t="s">
        <v>12</v>
      </c>
      <c r="B77" s="12" t="s">
        <v>5</v>
      </c>
      <c r="C77" s="13" t="s">
        <v>63</v>
      </c>
      <c r="D77" s="14">
        <v>11544.78</v>
      </c>
      <c r="E77" s="11">
        <v>0.97599999999999998</v>
      </c>
      <c r="F77" s="8">
        <v>11267.71</v>
      </c>
      <c r="G77" s="8"/>
      <c r="H77" s="8">
        <v>11267.71</v>
      </c>
      <c r="I77" s="9">
        <f>F77-(G77+H77)</f>
        <v>0</v>
      </c>
    </row>
    <row r="78" spans="1:9" ht="15" customHeight="1" x14ac:dyDescent="0.25">
      <c r="A78" s="12" t="s">
        <v>12</v>
      </c>
      <c r="B78" s="12" t="s">
        <v>5</v>
      </c>
      <c r="C78" s="13" t="s">
        <v>75</v>
      </c>
      <c r="D78" s="14">
        <v>38939.82</v>
      </c>
      <c r="E78" s="11">
        <v>0.97599999999999998</v>
      </c>
      <c r="F78" s="8">
        <f>D78*E78</f>
        <v>38005.264320000002</v>
      </c>
      <c r="G78" s="8"/>
      <c r="H78" s="8">
        <v>38005.26</v>
      </c>
      <c r="I78" s="9">
        <v>0</v>
      </c>
    </row>
    <row r="79" spans="1:9" ht="15" customHeight="1" x14ac:dyDescent="0.25">
      <c r="A79" s="12" t="s">
        <v>12</v>
      </c>
      <c r="B79" s="12" t="s">
        <v>5</v>
      </c>
      <c r="C79" s="13" t="s">
        <v>89</v>
      </c>
      <c r="D79" s="14">
        <v>4985</v>
      </c>
      <c r="E79" s="11">
        <v>0.97599999999999998</v>
      </c>
      <c r="F79" s="8">
        <f>D79*E79</f>
        <v>4865.3599999999997</v>
      </c>
      <c r="G79" s="8"/>
      <c r="H79" s="8">
        <v>4865.3599999999997</v>
      </c>
      <c r="I79" s="9">
        <f>F79-(G79+H79)</f>
        <v>0</v>
      </c>
    </row>
    <row r="80" spans="1:9" ht="15" customHeight="1" x14ac:dyDescent="0.25">
      <c r="A80" s="12" t="s">
        <v>12</v>
      </c>
      <c r="B80" s="12" t="s">
        <v>5</v>
      </c>
      <c r="C80" s="13" t="s">
        <v>104</v>
      </c>
      <c r="D80" s="14">
        <v>22349.63</v>
      </c>
      <c r="E80" s="11">
        <v>0.97599999999999998</v>
      </c>
      <c r="F80" s="8">
        <f>D80*E80</f>
        <v>21813.238880000001</v>
      </c>
      <c r="G80" s="8"/>
      <c r="H80" s="8">
        <v>21813.24</v>
      </c>
      <c r="I80" s="9">
        <v>0</v>
      </c>
    </row>
    <row r="81" spans="1:9" ht="15" customHeight="1" x14ac:dyDescent="0.25">
      <c r="A81" s="12" t="s">
        <v>12</v>
      </c>
      <c r="B81" s="12" t="s">
        <v>5</v>
      </c>
      <c r="C81" s="13" t="s">
        <v>98</v>
      </c>
      <c r="D81" s="14">
        <v>40564.639999999999</v>
      </c>
      <c r="E81" s="11">
        <v>0.97599999999999998</v>
      </c>
      <c r="F81" s="8">
        <f>D81*E81</f>
        <v>39591.088640000002</v>
      </c>
      <c r="G81" s="8"/>
      <c r="H81" s="8">
        <v>39591.089999999997</v>
      </c>
      <c r="I81" s="9">
        <v>0</v>
      </c>
    </row>
    <row r="82" spans="1:9" ht="15" customHeight="1" x14ac:dyDescent="0.25">
      <c r="A82" s="12" t="s">
        <v>12</v>
      </c>
      <c r="B82" s="12" t="s">
        <v>8</v>
      </c>
      <c r="C82" s="13" t="s">
        <v>98</v>
      </c>
      <c r="D82" s="14">
        <v>42714.68</v>
      </c>
      <c r="E82" s="11">
        <v>0.41499999999999998</v>
      </c>
      <c r="F82" s="8">
        <f>D82*E82</f>
        <v>17726.592199999999</v>
      </c>
      <c r="G82" s="8"/>
      <c r="H82" s="8">
        <v>17726.59</v>
      </c>
      <c r="I82" s="9">
        <v>0</v>
      </c>
    </row>
    <row r="83" spans="1:9" s="3" customFormat="1" ht="15" customHeight="1" x14ac:dyDescent="0.25">
      <c r="A83" s="12" t="s">
        <v>12</v>
      </c>
      <c r="B83" s="12" t="s">
        <v>8</v>
      </c>
      <c r="C83" s="13" t="s">
        <v>101</v>
      </c>
      <c r="D83" s="14">
        <v>6647</v>
      </c>
      <c r="E83" s="11">
        <v>0.41499999999999998</v>
      </c>
      <c r="F83" s="8">
        <v>2758.5</v>
      </c>
      <c r="G83" s="8"/>
      <c r="H83" s="8">
        <v>2758.5</v>
      </c>
      <c r="I83" s="9">
        <f>F83-(G83+H83)</f>
        <v>0</v>
      </c>
    </row>
    <row r="84" spans="1:9" s="3" customFormat="1" ht="15" customHeight="1" x14ac:dyDescent="0.25">
      <c r="A84" s="12" t="s">
        <v>12</v>
      </c>
      <c r="B84" s="12" t="s">
        <v>5</v>
      </c>
      <c r="C84" s="13" t="s">
        <v>122</v>
      </c>
      <c r="D84" s="14">
        <v>6575</v>
      </c>
      <c r="E84" s="11">
        <v>0.97599999999999998</v>
      </c>
      <c r="F84" s="8">
        <f t="shared" ref="F84:F124" si="5">D84*E84</f>
        <v>6417.2</v>
      </c>
      <c r="G84" s="8"/>
      <c r="H84" s="8">
        <v>6417.2</v>
      </c>
      <c r="I84" s="9">
        <f>F84-(G84+H84)</f>
        <v>0</v>
      </c>
    </row>
    <row r="85" spans="1:9" s="3" customFormat="1" ht="15" customHeight="1" x14ac:dyDescent="0.25">
      <c r="A85" s="12" t="s">
        <v>12</v>
      </c>
      <c r="B85" s="12" t="s">
        <v>5</v>
      </c>
      <c r="C85" s="13" t="s">
        <v>123</v>
      </c>
      <c r="D85" s="14">
        <v>6569.35</v>
      </c>
      <c r="E85" s="11">
        <v>0.97599999999999998</v>
      </c>
      <c r="F85" s="8">
        <f t="shared" si="5"/>
        <v>6411.6855999999998</v>
      </c>
      <c r="G85" s="8"/>
      <c r="H85" s="8">
        <v>6411.69</v>
      </c>
      <c r="I85" s="9">
        <v>0</v>
      </c>
    </row>
    <row r="86" spans="1:9" s="3" customFormat="1" ht="15" customHeight="1" x14ac:dyDescent="0.25">
      <c r="A86" s="12" t="s">
        <v>12</v>
      </c>
      <c r="B86" s="12" t="s">
        <v>8</v>
      </c>
      <c r="C86" s="13" t="s">
        <v>132</v>
      </c>
      <c r="D86" s="14">
        <v>5000</v>
      </c>
      <c r="E86" s="11">
        <v>0.41499999999999998</v>
      </c>
      <c r="F86" s="8">
        <f t="shared" si="5"/>
        <v>2075</v>
      </c>
      <c r="G86" s="8"/>
      <c r="H86" s="8">
        <v>2075</v>
      </c>
      <c r="I86" s="9">
        <f t="shared" ref="I86:I93" si="6">F86-(G86+H86)</f>
        <v>0</v>
      </c>
    </row>
    <row r="87" spans="1:9" ht="15" customHeight="1" x14ac:dyDescent="0.25">
      <c r="A87" s="12" t="s">
        <v>12</v>
      </c>
      <c r="B87" s="12" t="s">
        <v>8</v>
      </c>
      <c r="C87" s="13" t="s">
        <v>135</v>
      </c>
      <c r="D87" s="14">
        <v>4490</v>
      </c>
      <c r="E87" s="11">
        <v>0.41499999999999998</v>
      </c>
      <c r="F87" s="8">
        <f t="shared" si="5"/>
        <v>1863.35</v>
      </c>
      <c r="G87" s="8"/>
      <c r="H87" s="8">
        <v>1863.35</v>
      </c>
      <c r="I87" s="9">
        <f t="shared" si="6"/>
        <v>0</v>
      </c>
    </row>
    <row r="88" spans="1:9" s="3" customFormat="1" ht="15" customHeight="1" x14ac:dyDescent="0.25">
      <c r="A88" s="12" t="s">
        <v>12</v>
      </c>
      <c r="B88" s="12" t="s">
        <v>5</v>
      </c>
      <c r="C88" s="13" t="s">
        <v>135</v>
      </c>
      <c r="D88" s="14">
        <v>9990</v>
      </c>
      <c r="E88" s="11">
        <v>0.97599999999999998</v>
      </c>
      <c r="F88" s="8">
        <f t="shared" si="5"/>
        <v>9750.24</v>
      </c>
      <c r="G88" s="8"/>
      <c r="H88" s="8">
        <v>9750.24</v>
      </c>
      <c r="I88" s="9">
        <f t="shared" si="6"/>
        <v>0</v>
      </c>
    </row>
    <row r="89" spans="1:9" s="3" customFormat="1" ht="15" customHeight="1" x14ac:dyDescent="0.25">
      <c r="A89" s="12" t="s">
        <v>12</v>
      </c>
      <c r="B89" s="12" t="s">
        <v>5</v>
      </c>
      <c r="C89" s="13" t="s">
        <v>143</v>
      </c>
      <c r="D89" s="14">
        <v>7500</v>
      </c>
      <c r="E89" s="11">
        <v>0.97599999999999998</v>
      </c>
      <c r="F89" s="8">
        <f t="shared" si="5"/>
        <v>7320</v>
      </c>
      <c r="G89" s="8"/>
      <c r="H89" s="8">
        <v>7320</v>
      </c>
      <c r="I89" s="9">
        <f t="shared" si="6"/>
        <v>0</v>
      </c>
    </row>
    <row r="90" spans="1:9" s="3" customFormat="1" ht="15" customHeight="1" x14ac:dyDescent="0.25">
      <c r="A90" s="12" t="s">
        <v>12</v>
      </c>
      <c r="B90" s="12" t="s">
        <v>8</v>
      </c>
      <c r="C90" s="13" t="s">
        <v>157</v>
      </c>
      <c r="D90" s="14">
        <v>73950</v>
      </c>
      <c r="E90" s="11">
        <v>0.41499999999999998</v>
      </c>
      <c r="F90" s="8">
        <f t="shared" si="5"/>
        <v>30689.25</v>
      </c>
      <c r="G90" s="8"/>
      <c r="H90" s="8">
        <v>30689.25</v>
      </c>
      <c r="I90" s="9">
        <f t="shared" si="6"/>
        <v>0</v>
      </c>
    </row>
    <row r="91" spans="1:9" ht="15" customHeight="1" x14ac:dyDescent="0.25">
      <c r="A91" s="12" t="s">
        <v>12</v>
      </c>
      <c r="B91" s="12" t="s">
        <v>8</v>
      </c>
      <c r="C91" s="13" t="s">
        <v>165</v>
      </c>
      <c r="D91" s="14">
        <v>25000</v>
      </c>
      <c r="E91" s="11">
        <v>0.41499999999999998</v>
      </c>
      <c r="F91" s="8">
        <f t="shared" si="5"/>
        <v>10375</v>
      </c>
      <c r="G91" s="8"/>
      <c r="H91" s="8">
        <v>10375</v>
      </c>
      <c r="I91" s="9">
        <f t="shared" si="6"/>
        <v>0</v>
      </c>
    </row>
    <row r="92" spans="1:9" ht="15" customHeight="1" x14ac:dyDescent="0.25">
      <c r="A92" s="12" t="s">
        <v>78</v>
      </c>
      <c r="B92" s="12" t="s">
        <v>6</v>
      </c>
      <c r="C92" s="13" t="s">
        <v>152</v>
      </c>
      <c r="D92" s="14">
        <v>76000</v>
      </c>
      <c r="E92" s="11">
        <v>1</v>
      </c>
      <c r="F92" s="8">
        <f t="shared" si="5"/>
        <v>76000</v>
      </c>
      <c r="G92" s="8"/>
      <c r="H92" s="8">
        <v>76000</v>
      </c>
      <c r="I92" s="9">
        <f t="shared" si="6"/>
        <v>0</v>
      </c>
    </row>
    <row r="93" spans="1:9" s="3" customFormat="1" ht="15" customHeight="1" x14ac:dyDescent="0.25">
      <c r="A93" s="12" t="s">
        <v>78</v>
      </c>
      <c r="B93" s="12" t="s">
        <v>45</v>
      </c>
      <c r="C93" s="13" t="s">
        <v>180</v>
      </c>
      <c r="D93" s="14">
        <v>11931</v>
      </c>
      <c r="E93" s="11">
        <v>1</v>
      </c>
      <c r="F93" s="8">
        <f t="shared" si="5"/>
        <v>11931</v>
      </c>
      <c r="G93" s="8"/>
      <c r="H93" s="8">
        <v>11931</v>
      </c>
      <c r="I93" s="9">
        <f t="shared" si="6"/>
        <v>0</v>
      </c>
    </row>
    <row r="94" spans="1:9" ht="15" customHeight="1" x14ac:dyDescent="0.25">
      <c r="A94" s="12" t="s">
        <v>78</v>
      </c>
      <c r="B94" s="12" t="s">
        <v>45</v>
      </c>
      <c r="C94" s="13" t="s">
        <v>51</v>
      </c>
      <c r="D94" s="14">
        <v>5182</v>
      </c>
      <c r="E94" s="11">
        <v>0.97699999999999998</v>
      </c>
      <c r="F94" s="8">
        <f t="shared" si="5"/>
        <v>5062.8140000000003</v>
      </c>
      <c r="G94" s="8"/>
      <c r="H94" s="8">
        <v>5062.8100000000004</v>
      </c>
      <c r="I94" s="9">
        <v>0</v>
      </c>
    </row>
    <row r="95" spans="1:9" s="3" customFormat="1" ht="15" customHeight="1" x14ac:dyDescent="0.25">
      <c r="A95" s="12" t="s">
        <v>78</v>
      </c>
      <c r="B95" s="12" t="s">
        <v>6</v>
      </c>
      <c r="C95" s="13" t="s">
        <v>194</v>
      </c>
      <c r="D95" s="14">
        <v>6125</v>
      </c>
      <c r="E95" s="11">
        <v>1</v>
      </c>
      <c r="F95" s="8">
        <f t="shared" si="5"/>
        <v>6125</v>
      </c>
      <c r="G95" s="8"/>
      <c r="H95" s="8">
        <v>6125</v>
      </c>
      <c r="I95" s="9">
        <f t="shared" ref="I95:I103" si="7">F95-(G95+H95)</f>
        <v>0</v>
      </c>
    </row>
    <row r="96" spans="1:9" ht="15" customHeight="1" x14ac:dyDescent="0.25">
      <c r="A96" s="12" t="s">
        <v>79</v>
      </c>
      <c r="B96" s="12" t="s">
        <v>5</v>
      </c>
      <c r="C96" s="13" t="s">
        <v>81</v>
      </c>
      <c r="D96" s="14">
        <v>3799.54</v>
      </c>
      <c r="E96" s="11">
        <v>1</v>
      </c>
      <c r="F96" s="8">
        <f t="shared" si="5"/>
        <v>3799.54</v>
      </c>
      <c r="G96" s="8"/>
      <c r="H96" s="8">
        <v>3799.54</v>
      </c>
      <c r="I96" s="9">
        <f t="shared" si="7"/>
        <v>0</v>
      </c>
    </row>
    <row r="97" spans="1:9" ht="15" customHeight="1" x14ac:dyDescent="0.25">
      <c r="A97" s="12" t="s">
        <v>79</v>
      </c>
      <c r="B97" s="12" t="s">
        <v>5</v>
      </c>
      <c r="C97" s="13" t="s">
        <v>90</v>
      </c>
      <c r="D97" s="14">
        <v>39192</v>
      </c>
      <c r="E97" s="11">
        <v>1</v>
      </c>
      <c r="F97" s="8">
        <f t="shared" si="5"/>
        <v>39192</v>
      </c>
      <c r="G97" s="8"/>
      <c r="H97" s="8">
        <v>39192</v>
      </c>
      <c r="I97" s="9">
        <f t="shared" si="7"/>
        <v>0</v>
      </c>
    </row>
    <row r="98" spans="1:9" ht="15" customHeight="1" x14ac:dyDescent="0.25">
      <c r="A98" s="12" t="s">
        <v>24</v>
      </c>
      <c r="B98" s="12" t="s">
        <v>7</v>
      </c>
      <c r="C98" s="13" t="s">
        <v>107</v>
      </c>
      <c r="D98" s="14">
        <v>3504.46</v>
      </c>
      <c r="E98" s="11">
        <v>1</v>
      </c>
      <c r="F98" s="8">
        <f t="shared" si="5"/>
        <v>3504.46</v>
      </c>
      <c r="G98" s="8"/>
      <c r="H98" s="8">
        <v>3504.46</v>
      </c>
      <c r="I98" s="9">
        <f t="shared" si="7"/>
        <v>0</v>
      </c>
    </row>
    <row r="99" spans="1:9" ht="15" customHeight="1" x14ac:dyDescent="0.25">
      <c r="A99" s="12" t="s">
        <v>24</v>
      </c>
      <c r="B99" s="12" t="s">
        <v>7</v>
      </c>
      <c r="C99" s="13" t="s">
        <v>124</v>
      </c>
      <c r="D99" s="14">
        <v>3749.79</v>
      </c>
      <c r="E99" s="11">
        <v>1</v>
      </c>
      <c r="F99" s="8">
        <f t="shared" si="5"/>
        <v>3749.79</v>
      </c>
      <c r="G99" s="8"/>
      <c r="H99" s="8">
        <v>3749.79</v>
      </c>
      <c r="I99" s="9">
        <f t="shared" si="7"/>
        <v>0</v>
      </c>
    </row>
    <row r="100" spans="1:9" ht="15" customHeight="1" x14ac:dyDescent="0.25">
      <c r="A100" s="12" t="s">
        <v>24</v>
      </c>
      <c r="B100" s="12" t="s">
        <v>7</v>
      </c>
      <c r="C100" s="13" t="s">
        <v>127</v>
      </c>
      <c r="D100" s="14">
        <v>3301.45</v>
      </c>
      <c r="E100" s="11">
        <v>1</v>
      </c>
      <c r="F100" s="8">
        <f t="shared" si="5"/>
        <v>3301.45</v>
      </c>
      <c r="G100" s="8"/>
      <c r="H100" s="8">
        <v>3301.45</v>
      </c>
      <c r="I100" s="9">
        <f t="shared" si="7"/>
        <v>0</v>
      </c>
    </row>
    <row r="101" spans="1:9" ht="15" customHeight="1" x14ac:dyDescent="0.25">
      <c r="A101" s="12" t="s">
        <v>24</v>
      </c>
      <c r="B101" s="12" t="s">
        <v>7</v>
      </c>
      <c r="C101" s="13" t="s">
        <v>139</v>
      </c>
      <c r="D101" s="14">
        <v>5540.98</v>
      </c>
      <c r="E101" s="11">
        <v>1</v>
      </c>
      <c r="F101" s="8">
        <f t="shared" si="5"/>
        <v>5540.98</v>
      </c>
      <c r="G101" s="8"/>
      <c r="H101" s="8">
        <v>5540.98</v>
      </c>
      <c r="I101" s="9">
        <f t="shared" si="7"/>
        <v>0</v>
      </c>
    </row>
    <row r="102" spans="1:9" ht="15" customHeight="1" x14ac:dyDescent="0.25">
      <c r="A102" s="12" t="s">
        <v>24</v>
      </c>
      <c r="B102" s="12" t="s">
        <v>7</v>
      </c>
      <c r="C102" s="13" t="s">
        <v>179</v>
      </c>
      <c r="D102" s="14">
        <v>7729.68</v>
      </c>
      <c r="E102" s="11">
        <v>1</v>
      </c>
      <c r="F102" s="8">
        <f t="shared" si="5"/>
        <v>7729.68</v>
      </c>
      <c r="G102" s="8"/>
      <c r="H102" s="8">
        <f>3810.94+3918.74</f>
        <v>7729.68</v>
      </c>
      <c r="I102" s="9">
        <f t="shared" si="7"/>
        <v>0</v>
      </c>
    </row>
    <row r="103" spans="1:9" ht="15" customHeight="1" x14ac:dyDescent="0.25">
      <c r="A103" s="12" t="s">
        <v>24</v>
      </c>
      <c r="B103" s="12" t="s">
        <v>7</v>
      </c>
      <c r="C103" s="13" t="s">
        <v>200</v>
      </c>
      <c r="D103" s="14">
        <v>11206.17</v>
      </c>
      <c r="E103" s="11">
        <v>1</v>
      </c>
      <c r="F103" s="8">
        <f t="shared" si="5"/>
        <v>11206.17</v>
      </c>
      <c r="G103" s="8"/>
      <c r="H103" s="8">
        <v>11206.17</v>
      </c>
      <c r="I103" s="9">
        <f t="shared" si="7"/>
        <v>0</v>
      </c>
    </row>
    <row r="104" spans="1:9" ht="15" customHeight="1" x14ac:dyDescent="0.25">
      <c r="A104" s="12" t="s">
        <v>159</v>
      </c>
      <c r="B104" s="12" t="s">
        <v>6</v>
      </c>
      <c r="C104" s="13" t="s">
        <v>160</v>
      </c>
      <c r="D104" s="14">
        <v>49879</v>
      </c>
      <c r="E104" s="11">
        <v>0.72799999999999998</v>
      </c>
      <c r="F104" s="8">
        <f t="shared" si="5"/>
        <v>36311.911999999997</v>
      </c>
      <c r="G104" s="8"/>
      <c r="H104" s="8">
        <v>36311.910000000003</v>
      </c>
      <c r="I104" s="9">
        <v>0</v>
      </c>
    </row>
    <row r="105" spans="1:9" ht="15" customHeight="1" x14ac:dyDescent="0.25">
      <c r="A105" s="12" t="s">
        <v>46</v>
      </c>
      <c r="B105" s="12" t="s">
        <v>6</v>
      </c>
      <c r="C105" s="13" t="s">
        <v>94</v>
      </c>
      <c r="D105" s="14">
        <v>13992.57</v>
      </c>
      <c r="E105" s="11">
        <v>0.64400000000000002</v>
      </c>
      <c r="F105" s="8">
        <f t="shared" si="5"/>
        <v>9011.2150799999999</v>
      </c>
      <c r="G105" s="8"/>
      <c r="H105" s="8">
        <v>9011.2199999999993</v>
      </c>
      <c r="I105" s="9">
        <v>0</v>
      </c>
    </row>
    <row r="106" spans="1:9" ht="15" customHeight="1" x14ac:dyDescent="0.25">
      <c r="A106" s="12" t="s">
        <v>46</v>
      </c>
      <c r="B106" s="12" t="s">
        <v>6</v>
      </c>
      <c r="C106" s="13" t="s">
        <v>62</v>
      </c>
      <c r="D106" s="14">
        <v>13570.06</v>
      </c>
      <c r="E106" s="11">
        <v>0.64400000000000002</v>
      </c>
      <c r="F106" s="8">
        <f t="shared" si="5"/>
        <v>8739.1186400000006</v>
      </c>
      <c r="G106" s="8"/>
      <c r="H106" s="8">
        <v>8739.1200000000008</v>
      </c>
      <c r="I106" s="9">
        <v>0</v>
      </c>
    </row>
    <row r="107" spans="1:9" ht="15" customHeight="1" x14ac:dyDescent="0.25">
      <c r="A107" s="12" t="s">
        <v>41</v>
      </c>
      <c r="B107" s="12" t="s">
        <v>5</v>
      </c>
      <c r="C107" s="13" t="s">
        <v>42</v>
      </c>
      <c r="D107" s="14">
        <v>9885</v>
      </c>
      <c r="E107" s="11">
        <v>1</v>
      </c>
      <c r="F107" s="8">
        <f t="shared" si="5"/>
        <v>9885</v>
      </c>
      <c r="G107" s="8"/>
      <c r="H107" s="8">
        <v>9885</v>
      </c>
      <c r="I107" s="9">
        <f t="shared" ref="I107:I149" si="8">F107-(G107+H107)</f>
        <v>0</v>
      </c>
    </row>
    <row r="108" spans="1:9" ht="15" customHeight="1" x14ac:dyDescent="0.25">
      <c r="A108" s="12" t="s">
        <v>187</v>
      </c>
      <c r="B108" s="12" t="s">
        <v>7</v>
      </c>
      <c r="C108" s="13" t="s">
        <v>26</v>
      </c>
      <c r="D108" s="14">
        <v>3479</v>
      </c>
      <c r="E108" s="11">
        <v>1</v>
      </c>
      <c r="F108" s="8">
        <f t="shared" si="5"/>
        <v>3479</v>
      </c>
      <c r="G108" s="8"/>
      <c r="H108" s="8">
        <v>3479</v>
      </c>
      <c r="I108" s="9">
        <f t="shared" si="8"/>
        <v>0</v>
      </c>
    </row>
    <row r="109" spans="1:9" ht="15" customHeight="1" x14ac:dyDescent="0.25">
      <c r="A109" s="12" t="s">
        <v>137</v>
      </c>
      <c r="B109" s="12" t="s">
        <v>5</v>
      </c>
      <c r="C109" s="13" t="s">
        <v>138</v>
      </c>
      <c r="D109" s="14">
        <v>3500</v>
      </c>
      <c r="E109" s="11">
        <v>1</v>
      </c>
      <c r="F109" s="8">
        <f t="shared" si="5"/>
        <v>3500</v>
      </c>
      <c r="G109" s="8"/>
      <c r="H109" s="8">
        <v>3500</v>
      </c>
      <c r="I109" s="9">
        <f t="shared" si="8"/>
        <v>0</v>
      </c>
    </row>
    <row r="110" spans="1:9" ht="15" customHeight="1" x14ac:dyDescent="0.25">
      <c r="A110" s="12" t="s">
        <v>137</v>
      </c>
      <c r="B110" s="12" t="s">
        <v>5</v>
      </c>
      <c r="C110" s="13" t="s">
        <v>146</v>
      </c>
      <c r="D110" s="14">
        <v>73010</v>
      </c>
      <c r="E110" s="11">
        <v>0.96</v>
      </c>
      <c r="F110" s="8">
        <f t="shared" si="5"/>
        <v>70089.599999999991</v>
      </c>
      <c r="G110" s="8"/>
      <c r="H110" s="8">
        <v>70089.600000000006</v>
      </c>
      <c r="I110" s="9">
        <f t="shared" si="8"/>
        <v>0</v>
      </c>
    </row>
    <row r="111" spans="1:9" s="3" customFormat="1" ht="15" customHeight="1" x14ac:dyDescent="0.25">
      <c r="A111" s="12" t="s">
        <v>68</v>
      </c>
      <c r="B111" s="12" t="s">
        <v>8</v>
      </c>
      <c r="C111" s="13" t="s">
        <v>77</v>
      </c>
      <c r="D111" s="14">
        <v>3990</v>
      </c>
      <c r="E111" s="11">
        <v>1</v>
      </c>
      <c r="F111" s="8">
        <f t="shared" si="5"/>
        <v>3990</v>
      </c>
      <c r="G111" s="8"/>
      <c r="H111" s="8">
        <v>3990</v>
      </c>
      <c r="I111" s="9">
        <f t="shared" si="8"/>
        <v>0</v>
      </c>
    </row>
    <row r="112" spans="1:9" s="3" customFormat="1" ht="15" customHeight="1" x14ac:dyDescent="0.25">
      <c r="A112" s="10" t="s">
        <v>16</v>
      </c>
      <c r="B112" s="10" t="s">
        <v>7</v>
      </c>
      <c r="C112" s="13" t="s">
        <v>178</v>
      </c>
      <c r="D112" s="14">
        <v>9325.58</v>
      </c>
      <c r="E112" s="11">
        <v>1</v>
      </c>
      <c r="F112" s="8">
        <f t="shared" si="5"/>
        <v>9325.58</v>
      </c>
      <c r="G112" s="8"/>
      <c r="H112" s="8">
        <v>9325.58</v>
      </c>
      <c r="I112" s="9">
        <f t="shared" si="8"/>
        <v>0</v>
      </c>
    </row>
    <row r="113" spans="1:9" s="3" customFormat="1" ht="15" customHeight="1" x14ac:dyDescent="0.25">
      <c r="A113" s="10" t="s">
        <v>16</v>
      </c>
      <c r="B113" s="10" t="s">
        <v>7</v>
      </c>
      <c r="C113" s="13" t="s">
        <v>128</v>
      </c>
      <c r="D113" s="14">
        <v>11554.53</v>
      </c>
      <c r="E113" s="11">
        <v>1</v>
      </c>
      <c r="F113" s="8">
        <f t="shared" si="5"/>
        <v>11554.53</v>
      </c>
      <c r="G113" s="8"/>
      <c r="H113" s="8">
        <v>11554.53</v>
      </c>
      <c r="I113" s="9">
        <f t="shared" si="8"/>
        <v>0</v>
      </c>
    </row>
    <row r="114" spans="1:9" ht="15" customHeight="1" x14ac:dyDescent="0.25">
      <c r="A114" s="10" t="s">
        <v>16</v>
      </c>
      <c r="B114" s="10" t="s">
        <v>7</v>
      </c>
      <c r="C114" s="13" t="s">
        <v>149</v>
      </c>
      <c r="D114" s="14">
        <v>2799.9</v>
      </c>
      <c r="E114" s="11">
        <v>1</v>
      </c>
      <c r="F114" s="8">
        <f t="shared" si="5"/>
        <v>2799.9</v>
      </c>
      <c r="G114" s="8"/>
      <c r="H114" s="8">
        <v>2799.9</v>
      </c>
      <c r="I114" s="9">
        <f t="shared" si="8"/>
        <v>0</v>
      </c>
    </row>
    <row r="115" spans="1:9" ht="15" customHeight="1" x14ac:dyDescent="0.25">
      <c r="A115" s="12" t="s">
        <v>9</v>
      </c>
      <c r="B115" s="12" t="s">
        <v>15</v>
      </c>
      <c r="C115" s="13" t="s">
        <v>95</v>
      </c>
      <c r="D115" s="14">
        <f>8168+2435+475</f>
        <v>11078</v>
      </c>
      <c r="E115" s="11">
        <v>0.92</v>
      </c>
      <c r="F115" s="8">
        <f t="shared" si="5"/>
        <v>10191.76</v>
      </c>
      <c r="G115" s="8"/>
      <c r="H115" s="8">
        <v>10191.76</v>
      </c>
      <c r="I115" s="9">
        <f t="shared" si="8"/>
        <v>0</v>
      </c>
    </row>
    <row r="116" spans="1:9" ht="15" customHeight="1" x14ac:dyDescent="0.25">
      <c r="A116" s="12" t="s">
        <v>32</v>
      </c>
      <c r="B116" s="12" t="s">
        <v>21</v>
      </c>
      <c r="C116" s="13" t="s">
        <v>140</v>
      </c>
      <c r="D116" s="14">
        <v>15835</v>
      </c>
      <c r="E116" s="11">
        <v>1</v>
      </c>
      <c r="F116" s="8">
        <f t="shared" si="5"/>
        <v>15835</v>
      </c>
      <c r="G116" s="8"/>
      <c r="H116" s="8">
        <v>15835</v>
      </c>
      <c r="I116" s="9">
        <f t="shared" si="8"/>
        <v>0</v>
      </c>
    </row>
    <row r="117" spans="1:9" ht="15" customHeight="1" x14ac:dyDescent="0.25">
      <c r="A117" s="12" t="s">
        <v>33</v>
      </c>
      <c r="B117" s="12" t="s">
        <v>5</v>
      </c>
      <c r="C117" s="13" t="s">
        <v>184</v>
      </c>
      <c r="D117" s="14">
        <v>1713</v>
      </c>
      <c r="E117" s="11">
        <v>1</v>
      </c>
      <c r="F117" s="8">
        <f t="shared" si="5"/>
        <v>1713</v>
      </c>
      <c r="G117" s="8"/>
      <c r="H117" s="8">
        <v>1713</v>
      </c>
      <c r="I117" s="9">
        <f t="shared" si="8"/>
        <v>0</v>
      </c>
    </row>
    <row r="118" spans="1:9" ht="15" customHeight="1" x14ac:dyDescent="0.25">
      <c r="A118" s="12" t="s">
        <v>33</v>
      </c>
      <c r="B118" s="12" t="s">
        <v>5</v>
      </c>
      <c r="C118" s="13" t="s">
        <v>87</v>
      </c>
      <c r="D118" s="14">
        <v>2954</v>
      </c>
      <c r="E118" s="11">
        <v>1</v>
      </c>
      <c r="F118" s="8">
        <f t="shared" si="5"/>
        <v>2954</v>
      </c>
      <c r="G118" s="8"/>
      <c r="H118" s="8">
        <v>2954</v>
      </c>
      <c r="I118" s="9">
        <f t="shared" si="8"/>
        <v>0</v>
      </c>
    </row>
    <row r="119" spans="1:9" ht="15" customHeight="1" x14ac:dyDescent="0.25">
      <c r="A119" s="12" t="s">
        <v>64</v>
      </c>
      <c r="B119" s="12" t="s">
        <v>5</v>
      </c>
      <c r="C119" s="13" t="s">
        <v>188</v>
      </c>
      <c r="D119" s="14">
        <v>5025</v>
      </c>
      <c r="E119" s="11">
        <v>1</v>
      </c>
      <c r="F119" s="8">
        <f t="shared" si="5"/>
        <v>5025</v>
      </c>
      <c r="G119" s="8"/>
      <c r="H119" s="8">
        <v>5025</v>
      </c>
      <c r="I119" s="9">
        <f t="shared" si="8"/>
        <v>0</v>
      </c>
    </row>
    <row r="120" spans="1:9" ht="15" customHeight="1" x14ac:dyDescent="0.25">
      <c r="A120" s="12" t="s">
        <v>64</v>
      </c>
      <c r="B120" s="12" t="s">
        <v>5</v>
      </c>
      <c r="C120" s="13" t="s">
        <v>195</v>
      </c>
      <c r="D120" s="8">
        <v>5145.1499999999996</v>
      </c>
      <c r="E120" s="11">
        <v>1</v>
      </c>
      <c r="F120" s="8">
        <f t="shared" si="5"/>
        <v>5145.1499999999996</v>
      </c>
      <c r="G120" s="8"/>
      <c r="H120" s="8">
        <v>5145.1499999999996</v>
      </c>
      <c r="I120" s="9">
        <f t="shared" si="8"/>
        <v>0</v>
      </c>
    </row>
    <row r="121" spans="1:9" ht="15" customHeight="1" x14ac:dyDescent="0.25">
      <c r="A121" s="12" t="s">
        <v>47</v>
      </c>
      <c r="B121" s="12" t="s">
        <v>5</v>
      </c>
      <c r="C121" s="13" t="s">
        <v>85</v>
      </c>
      <c r="D121" s="14">
        <v>3750</v>
      </c>
      <c r="E121" s="11">
        <v>1</v>
      </c>
      <c r="F121" s="8">
        <f t="shared" si="5"/>
        <v>3750</v>
      </c>
      <c r="G121" s="8"/>
      <c r="H121" s="8">
        <v>3750</v>
      </c>
      <c r="I121" s="9">
        <f t="shared" si="8"/>
        <v>0</v>
      </c>
    </row>
    <row r="122" spans="1:9" ht="15" customHeight="1" x14ac:dyDescent="0.25">
      <c r="A122" s="12" t="s">
        <v>47</v>
      </c>
      <c r="B122" s="12" t="s">
        <v>5</v>
      </c>
      <c r="C122" s="13" t="s">
        <v>102</v>
      </c>
      <c r="D122" s="14">
        <v>2953</v>
      </c>
      <c r="E122" s="11">
        <v>1</v>
      </c>
      <c r="F122" s="8">
        <f t="shared" si="5"/>
        <v>2953</v>
      </c>
      <c r="G122" s="8"/>
      <c r="H122" s="8">
        <v>2953</v>
      </c>
      <c r="I122" s="9">
        <f t="shared" si="8"/>
        <v>0</v>
      </c>
    </row>
    <row r="123" spans="1:9" ht="15" customHeight="1" x14ac:dyDescent="0.25">
      <c r="A123" s="12" t="s">
        <v>47</v>
      </c>
      <c r="B123" s="12" t="s">
        <v>5</v>
      </c>
      <c r="C123" s="13" t="s">
        <v>116</v>
      </c>
      <c r="D123" s="14">
        <v>4883.12</v>
      </c>
      <c r="E123" s="11">
        <v>1</v>
      </c>
      <c r="F123" s="8">
        <f t="shared" si="5"/>
        <v>4883.12</v>
      </c>
      <c r="G123" s="8"/>
      <c r="H123" s="8">
        <v>4883.12</v>
      </c>
      <c r="I123" s="9">
        <f t="shared" si="8"/>
        <v>0</v>
      </c>
    </row>
    <row r="124" spans="1:9" ht="15" customHeight="1" x14ac:dyDescent="0.25">
      <c r="A124" s="12" t="s">
        <v>47</v>
      </c>
      <c r="B124" s="12" t="s">
        <v>5</v>
      </c>
      <c r="C124" s="13" t="s">
        <v>120</v>
      </c>
      <c r="D124" s="14">
        <v>8785</v>
      </c>
      <c r="E124" s="11">
        <v>1</v>
      </c>
      <c r="F124" s="8">
        <f t="shared" si="5"/>
        <v>8785</v>
      </c>
      <c r="G124" s="8"/>
      <c r="H124" s="8">
        <v>8785</v>
      </c>
      <c r="I124" s="9">
        <f t="shared" si="8"/>
        <v>0</v>
      </c>
    </row>
    <row r="125" spans="1:9" ht="15" customHeight="1" x14ac:dyDescent="0.25">
      <c r="A125" s="12" t="s">
        <v>201</v>
      </c>
      <c r="B125" s="12" t="s">
        <v>5</v>
      </c>
      <c r="C125" s="13" t="s">
        <v>202</v>
      </c>
      <c r="D125" s="14">
        <v>4566.07</v>
      </c>
      <c r="E125" s="11">
        <v>1</v>
      </c>
      <c r="F125" s="14">
        <v>4566.07</v>
      </c>
      <c r="G125" s="8"/>
      <c r="H125" s="14">
        <v>4566.07</v>
      </c>
      <c r="I125" s="9">
        <f t="shared" si="8"/>
        <v>0</v>
      </c>
    </row>
    <row r="126" spans="1:9" ht="15" customHeight="1" x14ac:dyDescent="0.25">
      <c r="A126" s="12" t="s">
        <v>111</v>
      </c>
      <c r="B126" s="12" t="s">
        <v>112</v>
      </c>
      <c r="C126" s="13" t="s">
        <v>113</v>
      </c>
      <c r="D126" s="14">
        <v>6900</v>
      </c>
      <c r="E126" s="11">
        <v>0.499</v>
      </c>
      <c r="F126" s="8">
        <f t="shared" ref="F126:F151" si="9">D126*E126</f>
        <v>3443.1</v>
      </c>
      <c r="G126" s="8"/>
      <c r="H126" s="8">
        <v>3443.1</v>
      </c>
      <c r="I126" s="9">
        <f t="shared" si="8"/>
        <v>0</v>
      </c>
    </row>
    <row r="127" spans="1:9" ht="15" customHeight="1" x14ac:dyDescent="0.25">
      <c r="A127" s="12" t="s">
        <v>111</v>
      </c>
      <c r="B127" s="12" t="s">
        <v>112</v>
      </c>
      <c r="C127" s="13" t="s">
        <v>204</v>
      </c>
      <c r="D127" s="14">
        <v>27600</v>
      </c>
      <c r="E127" s="11">
        <v>1</v>
      </c>
      <c r="F127" s="8">
        <f t="shared" si="9"/>
        <v>27600</v>
      </c>
      <c r="G127" s="8"/>
      <c r="H127" s="8">
        <v>27600</v>
      </c>
      <c r="I127" s="9">
        <f t="shared" si="8"/>
        <v>0</v>
      </c>
    </row>
    <row r="128" spans="1:9" ht="15" customHeight="1" x14ac:dyDescent="0.25">
      <c r="A128" s="12" t="s">
        <v>111</v>
      </c>
      <c r="B128" s="12" t="s">
        <v>112</v>
      </c>
      <c r="C128" s="13" t="s">
        <v>10</v>
      </c>
      <c r="D128" s="14">
        <v>4600</v>
      </c>
      <c r="E128" s="11">
        <v>1</v>
      </c>
      <c r="F128" s="8">
        <f t="shared" si="9"/>
        <v>4600</v>
      </c>
      <c r="G128" s="8"/>
      <c r="H128" s="8">
        <v>4600</v>
      </c>
      <c r="I128" s="9">
        <f t="shared" si="8"/>
        <v>0</v>
      </c>
    </row>
    <row r="129" spans="1:9" ht="15" customHeight="1" x14ac:dyDescent="0.25">
      <c r="A129" s="12" t="s">
        <v>20</v>
      </c>
      <c r="B129" s="12" t="s">
        <v>5</v>
      </c>
      <c r="C129" s="13" t="s">
        <v>70</v>
      </c>
      <c r="D129" s="14">
        <v>6900</v>
      </c>
      <c r="E129" s="11">
        <v>1</v>
      </c>
      <c r="F129" s="8">
        <f t="shared" si="9"/>
        <v>6900</v>
      </c>
      <c r="G129" s="8"/>
      <c r="H129" s="8">
        <v>6900</v>
      </c>
      <c r="I129" s="9">
        <f t="shared" si="8"/>
        <v>0</v>
      </c>
    </row>
    <row r="130" spans="1:9" ht="15" customHeight="1" x14ac:dyDescent="0.25">
      <c r="A130" s="12" t="s">
        <v>20</v>
      </c>
      <c r="B130" s="12" t="s">
        <v>5</v>
      </c>
      <c r="C130" s="13" t="s">
        <v>121</v>
      </c>
      <c r="D130" s="14">
        <v>4659</v>
      </c>
      <c r="E130" s="11">
        <v>1</v>
      </c>
      <c r="F130" s="8">
        <f t="shared" si="9"/>
        <v>4659</v>
      </c>
      <c r="G130" s="8"/>
      <c r="H130" s="8">
        <v>4659</v>
      </c>
      <c r="I130" s="9">
        <f t="shared" si="8"/>
        <v>0</v>
      </c>
    </row>
    <row r="131" spans="1:9" ht="15" customHeight="1" x14ac:dyDescent="0.25">
      <c r="A131" s="12" t="s">
        <v>50</v>
      </c>
      <c r="B131" s="12" t="s">
        <v>5</v>
      </c>
      <c r="C131" s="13" t="s">
        <v>119</v>
      </c>
      <c r="D131" s="14">
        <v>3300</v>
      </c>
      <c r="E131" s="11">
        <v>1</v>
      </c>
      <c r="F131" s="8">
        <f t="shared" si="9"/>
        <v>3300</v>
      </c>
      <c r="G131" s="8"/>
      <c r="H131" s="8">
        <v>3300</v>
      </c>
      <c r="I131" s="9">
        <f t="shared" si="8"/>
        <v>0</v>
      </c>
    </row>
    <row r="132" spans="1:9" ht="15" customHeight="1" x14ac:dyDescent="0.25">
      <c r="A132" s="10" t="s">
        <v>11</v>
      </c>
      <c r="B132" s="10" t="s">
        <v>8</v>
      </c>
      <c r="C132" s="7" t="s">
        <v>72</v>
      </c>
      <c r="D132" s="14">
        <v>1975</v>
      </c>
      <c r="E132" s="11">
        <v>1</v>
      </c>
      <c r="F132" s="8">
        <f t="shared" si="9"/>
        <v>1975</v>
      </c>
      <c r="G132" s="8"/>
      <c r="H132" s="8">
        <v>1975</v>
      </c>
      <c r="I132" s="9">
        <f t="shared" si="8"/>
        <v>0</v>
      </c>
    </row>
    <row r="133" spans="1:9" ht="15" customHeight="1" x14ac:dyDescent="0.25">
      <c r="A133" s="10" t="s">
        <v>11</v>
      </c>
      <c r="B133" s="10" t="s">
        <v>8</v>
      </c>
      <c r="C133" s="7" t="s">
        <v>74</v>
      </c>
      <c r="D133" s="14">
        <v>5413</v>
      </c>
      <c r="E133" s="11">
        <v>1</v>
      </c>
      <c r="F133" s="8">
        <f t="shared" si="9"/>
        <v>5413</v>
      </c>
      <c r="G133" s="8"/>
      <c r="H133" s="8">
        <v>5413</v>
      </c>
      <c r="I133" s="9">
        <f t="shared" si="8"/>
        <v>0</v>
      </c>
    </row>
    <row r="134" spans="1:9" ht="15" customHeight="1" x14ac:dyDescent="0.25">
      <c r="A134" s="10" t="s">
        <v>11</v>
      </c>
      <c r="B134" s="10" t="s">
        <v>8</v>
      </c>
      <c r="C134" s="7" t="s">
        <v>73</v>
      </c>
      <c r="D134" s="14">
        <v>6173</v>
      </c>
      <c r="E134" s="11">
        <v>1</v>
      </c>
      <c r="F134" s="8">
        <f t="shared" si="9"/>
        <v>6173</v>
      </c>
      <c r="G134" s="8"/>
      <c r="H134" s="8">
        <v>6173</v>
      </c>
      <c r="I134" s="9">
        <f t="shared" si="8"/>
        <v>0</v>
      </c>
    </row>
    <row r="135" spans="1:9" ht="15" customHeight="1" x14ac:dyDescent="0.25">
      <c r="A135" s="10" t="s">
        <v>11</v>
      </c>
      <c r="B135" s="10" t="s">
        <v>8</v>
      </c>
      <c r="C135" s="7" t="s">
        <v>71</v>
      </c>
      <c r="D135" s="14">
        <v>2574</v>
      </c>
      <c r="E135" s="11">
        <v>1</v>
      </c>
      <c r="F135" s="8">
        <f t="shared" si="9"/>
        <v>2574</v>
      </c>
      <c r="G135" s="8"/>
      <c r="H135" s="8">
        <v>2574</v>
      </c>
      <c r="I135" s="9">
        <f t="shared" si="8"/>
        <v>0</v>
      </c>
    </row>
    <row r="136" spans="1:9" ht="15" customHeight="1" x14ac:dyDescent="0.25">
      <c r="A136" s="12" t="s">
        <v>11</v>
      </c>
      <c r="B136" s="12" t="s">
        <v>8</v>
      </c>
      <c r="C136" s="13" t="s">
        <v>133</v>
      </c>
      <c r="D136" s="14">
        <v>4800</v>
      </c>
      <c r="E136" s="11">
        <v>1</v>
      </c>
      <c r="F136" s="8">
        <f t="shared" si="9"/>
        <v>4800</v>
      </c>
      <c r="G136" s="8"/>
      <c r="H136" s="8">
        <v>4800</v>
      </c>
      <c r="I136" s="9">
        <f t="shared" si="8"/>
        <v>0</v>
      </c>
    </row>
    <row r="137" spans="1:9" ht="15" customHeight="1" x14ac:dyDescent="0.25">
      <c r="A137" s="12" t="s">
        <v>11</v>
      </c>
      <c r="B137" s="12" t="s">
        <v>8</v>
      </c>
      <c r="C137" s="13" t="s">
        <v>158</v>
      </c>
      <c r="D137" s="14">
        <v>8500</v>
      </c>
      <c r="E137" s="11">
        <v>1</v>
      </c>
      <c r="F137" s="8">
        <f t="shared" si="9"/>
        <v>8500</v>
      </c>
      <c r="G137" s="8"/>
      <c r="H137" s="8">
        <v>8500</v>
      </c>
      <c r="I137" s="9">
        <f t="shared" si="8"/>
        <v>0</v>
      </c>
    </row>
    <row r="138" spans="1:9" ht="15" customHeight="1" x14ac:dyDescent="0.25">
      <c r="A138" s="12" t="s">
        <v>11</v>
      </c>
      <c r="B138" s="12" t="s">
        <v>8</v>
      </c>
      <c r="C138" s="13" t="s">
        <v>327</v>
      </c>
      <c r="D138" s="14">
        <v>126660</v>
      </c>
      <c r="E138" s="11">
        <v>1</v>
      </c>
      <c r="F138" s="8">
        <f t="shared" si="9"/>
        <v>126660</v>
      </c>
      <c r="G138" s="8"/>
      <c r="H138" s="8">
        <v>126660</v>
      </c>
      <c r="I138" s="9">
        <f t="shared" si="8"/>
        <v>0</v>
      </c>
    </row>
    <row r="139" spans="1:9" ht="15" customHeight="1" x14ac:dyDescent="0.25">
      <c r="A139" s="12" t="s">
        <v>185</v>
      </c>
      <c r="B139" s="12" t="s">
        <v>5</v>
      </c>
      <c r="C139" s="13" t="s">
        <v>186</v>
      </c>
      <c r="D139" s="14">
        <v>4490</v>
      </c>
      <c r="E139" s="11">
        <v>1</v>
      </c>
      <c r="F139" s="8">
        <f t="shared" si="9"/>
        <v>4490</v>
      </c>
      <c r="G139" s="8"/>
      <c r="H139" s="8">
        <v>4490</v>
      </c>
      <c r="I139" s="9">
        <f t="shared" si="8"/>
        <v>0</v>
      </c>
    </row>
    <row r="140" spans="1:9" ht="15" customHeight="1" x14ac:dyDescent="0.25">
      <c r="A140" s="25" t="s">
        <v>185</v>
      </c>
      <c r="B140" s="25" t="s">
        <v>5</v>
      </c>
      <c r="C140" s="26" t="s">
        <v>274</v>
      </c>
      <c r="D140" s="27">
        <v>6500</v>
      </c>
      <c r="E140" s="28">
        <v>1</v>
      </c>
      <c r="F140" s="21">
        <f t="shared" si="9"/>
        <v>6500</v>
      </c>
      <c r="G140" s="21"/>
      <c r="H140" s="21">
        <v>6500</v>
      </c>
      <c r="I140" s="24">
        <f t="shared" si="8"/>
        <v>0</v>
      </c>
    </row>
    <row r="141" spans="1:9" ht="15" customHeight="1" x14ac:dyDescent="0.25">
      <c r="A141" s="12" t="s">
        <v>56</v>
      </c>
      <c r="B141" s="12" t="s">
        <v>5</v>
      </c>
      <c r="C141" s="13" t="s">
        <v>92</v>
      </c>
      <c r="D141" s="14">
        <v>6700</v>
      </c>
      <c r="E141" s="11">
        <v>1</v>
      </c>
      <c r="F141" s="8">
        <f t="shared" si="9"/>
        <v>6700</v>
      </c>
      <c r="G141" s="8"/>
      <c r="H141" s="8">
        <v>6700</v>
      </c>
      <c r="I141" s="9">
        <f t="shared" si="8"/>
        <v>0</v>
      </c>
    </row>
    <row r="142" spans="1:9" ht="15" customHeight="1" x14ac:dyDescent="0.25">
      <c r="A142" s="12" t="s">
        <v>56</v>
      </c>
      <c r="B142" s="12" t="s">
        <v>5</v>
      </c>
      <c r="C142" s="13" t="s">
        <v>145</v>
      </c>
      <c r="D142" s="14">
        <v>3550</v>
      </c>
      <c r="E142" s="11">
        <v>1</v>
      </c>
      <c r="F142" s="8">
        <f t="shared" si="9"/>
        <v>3550</v>
      </c>
      <c r="G142" s="8"/>
      <c r="H142" s="8">
        <v>3550</v>
      </c>
      <c r="I142" s="9">
        <f t="shared" si="8"/>
        <v>0</v>
      </c>
    </row>
    <row r="143" spans="1:9" ht="15" customHeight="1" x14ac:dyDescent="0.25">
      <c r="A143" s="10" t="s">
        <v>22</v>
      </c>
      <c r="B143" s="10" t="s">
        <v>5</v>
      </c>
      <c r="C143" s="7" t="s">
        <v>103</v>
      </c>
      <c r="D143" s="14">
        <v>4759</v>
      </c>
      <c r="E143" s="11">
        <v>1</v>
      </c>
      <c r="F143" s="8">
        <f t="shared" si="9"/>
        <v>4759</v>
      </c>
      <c r="G143" s="8"/>
      <c r="H143" s="8">
        <v>4759</v>
      </c>
      <c r="I143" s="9">
        <f t="shared" si="8"/>
        <v>0</v>
      </c>
    </row>
    <row r="144" spans="1:9" ht="15" customHeight="1" x14ac:dyDescent="0.25">
      <c r="A144" s="10" t="s">
        <v>22</v>
      </c>
      <c r="B144" s="10" t="s">
        <v>5</v>
      </c>
      <c r="C144" s="7" t="s">
        <v>108</v>
      </c>
      <c r="D144" s="14">
        <v>10013</v>
      </c>
      <c r="E144" s="11">
        <v>1</v>
      </c>
      <c r="F144" s="8">
        <f t="shared" si="9"/>
        <v>10013</v>
      </c>
      <c r="G144" s="8"/>
      <c r="H144" s="8">
        <v>10013</v>
      </c>
      <c r="I144" s="9">
        <f t="shared" si="8"/>
        <v>0</v>
      </c>
    </row>
    <row r="145" spans="1:9" ht="15" customHeight="1" x14ac:dyDescent="0.25">
      <c r="A145" s="10" t="s">
        <v>22</v>
      </c>
      <c r="B145" s="10" t="s">
        <v>5</v>
      </c>
      <c r="C145" s="7" t="s">
        <v>172</v>
      </c>
      <c r="D145" s="14">
        <v>2938</v>
      </c>
      <c r="E145" s="11">
        <v>1</v>
      </c>
      <c r="F145" s="8">
        <f t="shared" si="9"/>
        <v>2938</v>
      </c>
      <c r="G145" s="8"/>
      <c r="H145" s="8">
        <v>2938</v>
      </c>
      <c r="I145" s="9">
        <f t="shared" si="8"/>
        <v>0</v>
      </c>
    </row>
    <row r="146" spans="1:9" ht="15" customHeight="1" x14ac:dyDescent="0.25">
      <c r="A146" s="10" t="s">
        <v>22</v>
      </c>
      <c r="B146" s="10" t="s">
        <v>5</v>
      </c>
      <c r="C146" s="7" t="s">
        <v>199</v>
      </c>
      <c r="D146" s="14">
        <v>5890</v>
      </c>
      <c r="E146" s="11">
        <v>1</v>
      </c>
      <c r="F146" s="8">
        <f t="shared" si="9"/>
        <v>5890</v>
      </c>
      <c r="G146" s="8"/>
      <c r="H146" s="8">
        <f>487+1641+3762</f>
        <v>5890</v>
      </c>
      <c r="I146" s="9">
        <f t="shared" si="8"/>
        <v>0</v>
      </c>
    </row>
    <row r="147" spans="1:9" ht="15" customHeight="1" x14ac:dyDescent="0.25">
      <c r="A147" s="10" t="s">
        <v>173</v>
      </c>
      <c r="B147" s="10" t="s">
        <v>5</v>
      </c>
      <c r="C147" s="13" t="s">
        <v>174</v>
      </c>
      <c r="D147" s="5">
        <v>6185</v>
      </c>
      <c r="E147" s="2">
        <v>1</v>
      </c>
      <c r="F147" s="8">
        <f t="shared" si="9"/>
        <v>6185</v>
      </c>
      <c r="H147" s="4">
        <v>6185</v>
      </c>
      <c r="I147" s="9">
        <f t="shared" si="8"/>
        <v>0</v>
      </c>
    </row>
    <row r="148" spans="1:9" ht="15" customHeight="1" x14ac:dyDescent="0.25">
      <c r="A148" s="12" t="s">
        <v>17</v>
      </c>
      <c r="B148" s="12" t="s">
        <v>5</v>
      </c>
      <c r="C148" s="13" t="s">
        <v>26</v>
      </c>
      <c r="D148" s="14">
        <v>11356</v>
      </c>
      <c r="E148" s="11">
        <v>1</v>
      </c>
      <c r="F148" s="8">
        <f t="shared" si="9"/>
        <v>11356</v>
      </c>
      <c r="G148" s="8"/>
      <c r="H148" s="8">
        <v>11356</v>
      </c>
      <c r="I148" s="9">
        <f t="shared" si="8"/>
        <v>0</v>
      </c>
    </row>
    <row r="149" spans="1:9" ht="15" customHeight="1" x14ac:dyDescent="0.25">
      <c r="A149" s="12" t="s">
        <v>17</v>
      </c>
      <c r="B149" s="12" t="s">
        <v>5</v>
      </c>
      <c r="C149" s="13" t="s">
        <v>99</v>
      </c>
      <c r="D149" s="14">
        <v>8684</v>
      </c>
      <c r="E149" s="11">
        <v>1</v>
      </c>
      <c r="F149" s="8">
        <f t="shared" si="9"/>
        <v>8684</v>
      </c>
      <c r="G149" s="8"/>
      <c r="H149" s="8">
        <v>8684</v>
      </c>
      <c r="I149" s="9">
        <f t="shared" si="8"/>
        <v>0</v>
      </c>
    </row>
    <row r="150" spans="1:9" ht="15" customHeight="1" x14ac:dyDescent="0.25">
      <c r="A150" s="25" t="s">
        <v>281</v>
      </c>
      <c r="B150" s="25" t="s">
        <v>45</v>
      </c>
      <c r="C150" s="26" t="s">
        <v>282</v>
      </c>
      <c r="D150" s="27">
        <v>19276.66</v>
      </c>
      <c r="E150" s="28">
        <v>0.85199999999999998</v>
      </c>
      <c r="F150" s="21">
        <f t="shared" si="9"/>
        <v>16423.714319999999</v>
      </c>
      <c r="G150" s="21"/>
      <c r="H150" s="21"/>
      <c r="I150" s="24">
        <v>0</v>
      </c>
    </row>
    <row r="151" spans="1:9" ht="15" customHeight="1" x14ac:dyDescent="0.25">
      <c r="A151" s="12" t="s">
        <v>153</v>
      </c>
      <c r="B151" s="12" t="s">
        <v>7</v>
      </c>
      <c r="C151" s="13" t="s">
        <v>154</v>
      </c>
      <c r="D151" s="14">
        <v>6950</v>
      </c>
      <c r="E151" s="11">
        <v>1</v>
      </c>
      <c r="F151" s="8">
        <f t="shared" si="9"/>
        <v>6950</v>
      </c>
      <c r="G151" s="8"/>
      <c r="H151" s="8">
        <v>6950</v>
      </c>
      <c r="I151" s="9">
        <f>F151-(G151+H151)</f>
        <v>0</v>
      </c>
    </row>
    <row r="152" spans="1:9" ht="15" customHeight="1" x14ac:dyDescent="0.25">
      <c r="A152" s="12"/>
      <c r="B152" s="12"/>
      <c r="C152" s="13"/>
      <c r="D152" s="6">
        <f>SUM(D4:D151)</f>
        <v>2849964.6400000006</v>
      </c>
      <c r="E152" s="6"/>
      <c r="F152" s="6">
        <f t="shared" ref="F152:I152" si="10">SUM(F4:F151)</f>
        <v>2675306.1318000006</v>
      </c>
      <c r="G152" s="6">
        <f t="shared" si="10"/>
        <v>454633.74</v>
      </c>
      <c r="H152" s="6">
        <f t="shared" si="10"/>
        <v>2204248.6800000002</v>
      </c>
      <c r="I152" s="6">
        <f t="shared" si="10"/>
        <v>0</v>
      </c>
    </row>
    <row r="153" spans="1:9" ht="15" customHeight="1" x14ac:dyDescent="0.25">
      <c r="A153" s="12"/>
      <c r="B153" s="12"/>
      <c r="C153" s="13"/>
      <c r="D153" s="14"/>
      <c r="E153" s="11"/>
      <c r="F153" s="8"/>
      <c r="G153" s="8"/>
      <c r="H153" s="8"/>
      <c r="I153" s="9"/>
    </row>
    <row r="154" spans="1:9" ht="15" customHeight="1" x14ac:dyDescent="0.25">
      <c r="A154" s="12"/>
      <c r="B154" s="12"/>
      <c r="C154" s="13"/>
      <c r="D154" s="14"/>
      <c r="E154" s="11"/>
      <c r="F154" s="8"/>
      <c r="G154" s="8"/>
      <c r="H154" s="8"/>
      <c r="I154" s="9"/>
    </row>
    <row r="155" spans="1:9" ht="15" customHeight="1" x14ac:dyDescent="0.25">
      <c r="A155" s="12"/>
      <c r="B155" s="12"/>
      <c r="C155" s="13"/>
      <c r="D155" s="14"/>
      <c r="E155" s="11"/>
      <c r="F155" s="8"/>
      <c r="G155" s="8"/>
      <c r="H155" s="8"/>
      <c r="I155" s="9"/>
    </row>
    <row r="156" spans="1:9" ht="15" customHeight="1" x14ac:dyDescent="0.25">
      <c r="A156" s="34" t="s">
        <v>330</v>
      </c>
      <c r="B156" s="12"/>
      <c r="C156" s="13"/>
      <c r="D156" s="14"/>
      <c r="E156" s="11"/>
      <c r="F156" s="8"/>
      <c r="G156" s="8"/>
      <c r="H156" s="8"/>
      <c r="I156" s="9"/>
    </row>
    <row r="157" spans="1:9" ht="15" customHeight="1" x14ac:dyDescent="0.25">
      <c r="A157" s="18" t="s">
        <v>272</v>
      </c>
      <c r="B157" s="18" t="s">
        <v>5</v>
      </c>
      <c r="C157" s="30" t="s">
        <v>273</v>
      </c>
      <c r="D157" s="27">
        <v>34250</v>
      </c>
      <c r="E157" s="28">
        <v>1</v>
      </c>
      <c r="F157" s="21">
        <f t="shared" ref="F157:F188" si="11">D157*E157</f>
        <v>34250</v>
      </c>
      <c r="G157" s="21"/>
      <c r="H157" s="21"/>
      <c r="I157" s="24">
        <f t="shared" ref="I157:I188" si="12">F157-(G157+H157)</f>
        <v>34250</v>
      </c>
    </row>
    <row r="158" spans="1:9" s="25" customFormat="1" ht="15" customHeight="1" x14ac:dyDescent="0.2">
      <c r="A158" s="18" t="s">
        <v>166</v>
      </c>
      <c r="B158" s="18" t="s">
        <v>6</v>
      </c>
      <c r="C158" s="30" t="s">
        <v>255</v>
      </c>
      <c r="D158" s="27">
        <v>3360</v>
      </c>
      <c r="E158" s="28">
        <v>0.65400000000000003</v>
      </c>
      <c r="F158" s="21">
        <f t="shared" si="11"/>
        <v>2197.44</v>
      </c>
      <c r="G158" s="21"/>
      <c r="H158" s="21"/>
      <c r="I158" s="24">
        <f t="shared" si="12"/>
        <v>2197.44</v>
      </c>
    </row>
    <row r="159" spans="1:9" s="25" customFormat="1" ht="14.45" customHeight="1" x14ac:dyDescent="0.2">
      <c r="A159" s="18" t="s">
        <v>166</v>
      </c>
      <c r="B159" s="18" t="s">
        <v>6</v>
      </c>
      <c r="C159" s="30" t="s">
        <v>256</v>
      </c>
      <c r="D159" s="27">
        <v>4353</v>
      </c>
      <c r="E159" s="28">
        <v>0.65400000000000003</v>
      </c>
      <c r="F159" s="21">
        <f t="shared" si="11"/>
        <v>2846.8620000000001</v>
      </c>
      <c r="G159" s="21"/>
      <c r="H159" s="21"/>
      <c r="I159" s="24">
        <f t="shared" si="12"/>
        <v>2846.8620000000001</v>
      </c>
    </row>
    <row r="160" spans="1:9" s="25" customFormat="1" ht="15" customHeight="1" x14ac:dyDescent="0.25">
      <c r="A160" s="10" t="s">
        <v>114</v>
      </c>
      <c r="B160" s="10" t="s">
        <v>6</v>
      </c>
      <c r="C160" s="10" t="s">
        <v>147</v>
      </c>
      <c r="D160" s="5">
        <v>74178</v>
      </c>
      <c r="E160" s="2">
        <v>1</v>
      </c>
      <c r="F160" s="8">
        <f t="shared" si="11"/>
        <v>74178</v>
      </c>
      <c r="G160" s="1"/>
      <c r="H160" s="4">
        <v>25000</v>
      </c>
      <c r="I160" s="9">
        <f t="shared" si="12"/>
        <v>49178</v>
      </c>
    </row>
    <row r="161" spans="1:9" s="25" customFormat="1" ht="15" customHeight="1" x14ac:dyDescent="0.2">
      <c r="A161" s="18" t="s">
        <v>208</v>
      </c>
      <c r="B161" s="18" t="s">
        <v>5</v>
      </c>
      <c r="C161" s="18" t="s">
        <v>209</v>
      </c>
      <c r="D161" s="19">
        <v>3061</v>
      </c>
      <c r="E161" s="20">
        <v>1</v>
      </c>
      <c r="F161" s="21">
        <f t="shared" si="11"/>
        <v>3061</v>
      </c>
      <c r="G161" s="22"/>
      <c r="H161" s="23"/>
      <c r="I161" s="24">
        <f t="shared" si="12"/>
        <v>3061</v>
      </c>
    </row>
    <row r="162" spans="1:9" s="25" customFormat="1" ht="15" customHeight="1" x14ac:dyDescent="0.2">
      <c r="A162" s="18" t="s">
        <v>208</v>
      </c>
      <c r="B162" s="18" t="s">
        <v>5</v>
      </c>
      <c r="C162" s="18" t="s">
        <v>279</v>
      </c>
      <c r="D162" s="19">
        <v>4371</v>
      </c>
      <c r="E162" s="20">
        <v>1</v>
      </c>
      <c r="F162" s="21">
        <f t="shared" si="11"/>
        <v>4371</v>
      </c>
      <c r="G162" s="22"/>
      <c r="H162" s="23"/>
      <c r="I162" s="24">
        <f t="shared" si="12"/>
        <v>4371</v>
      </c>
    </row>
    <row r="163" spans="1:9" s="25" customFormat="1" ht="15" customHeight="1" x14ac:dyDescent="0.2">
      <c r="A163" s="18" t="s">
        <v>208</v>
      </c>
      <c r="B163" s="18" t="s">
        <v>5</v>
      </c>
      <c r="C163" s="18" t="s">
        <v>276</v>
      </c>
      <c r="D163" s="19">
        <v>10113.44</v>
      </c>
      <c r="E163" s="20">
        <v>1</v>
      </c>
      <c r="F163" s="21">
        <f t="shared" si="11"/>
        <v>10113.44</v>
      </c>
      <c r="G163" s="22"/>
      <c r="H163" s="23"/>
      <c r="I163" s="24">
        <f t="shared" si="12"/>
        <v>10113.44</v>
      </c>
    </row>
    <row r="164" spans="1:9" s="25" customFormat="1" ht="15" customHeight="1" x14ac:dyDescent="0.2">
      <c r="A164" s="18" t="s">
        <v>208</v>
      </c>
      <c r="B164" s="18" t="s">
        <v>5</v>
      </c>
      <c r="C164" s="30" t="s">
        <v>287</v>
      </c>
      <c r="D164" s="19">
        <v>10628</v>
      </c>
      <c r="E164" s="20">
        <v>1</v>
      </c>
      <c r="F164" s="21">
        <f t="shared" si="11"/>
        <v>10628</v>
      </c>
      <c r="G164" s="22"/>
      <c r="H164" s="23"/>
      <c r="I164" s="24">
        <f t="shared" si="12"/>
        <v>10628</v>
      </c>
    </row>
    <row r="165" spans="1:9" s="25" customFormat="1" ht="15" customHeight="1" x14ac:dyDescent="0.2">
      <c r="A165" s="31" t="s">
        <v>317</v>
      </c>
      <c r="B165" s="18" t="s">
        <v>5</v>
      </c>
      <c r="C165" s="18" t="s">
        <v>318</v>
      </c>
      <c r="D165" s="19">
        <v>240452.52</v>
      </c>
      <c r="E165" s="20">
        <v>1</v>
      </c>
      <c r="F165" s="21">
        <f t="shared" si="11"/>
        <v>240452.52</v>
      </c>
      <c r="G165" s="22"/>
      <c r="H165" s="23"/>
      <c r="I165" s="24">
        <f t="shared" si="12"/>
        <v>240452.52</v>
      </c>
    </row>
    <row r="166" spans="1:9" s="25" customFormat="1" ht="15" customHeight="1" x14ac:dyDescent="0.2">
      <c r="A166" s="25" t="s">
        <v>29</v>
      </c>
      <c r="B166" s="25" t="s">
        <v>7</v>
      </c>
      <c r="C166" s="25" t="s">
        <v>268</v>
      </c>
      <c r="D166" s="27">
        <v>4590</v>
      </c>
      <c r="E166" s="28">
        <v>1</v>
      </c>
      <c r="F166" s="21">
        <f t="shared" si="11"/>
        <v>4590</v>
      </c>
      <c r="G166" s="21"/>
      <c r="H166" s="21"/>
      <c r="I166" s="24">
        <f t="shared" si="12"/>
        <v>4590</v>
      </c>
    </row>
    <row r="167" spans="1:9" s="25" customFormat="1" ht="15" customHeight="1" x14ac:dyDescent="0.2">
      <c r="A167" s="25" t="s">
        <v>44</v>
      </c>
      <c r="B167" s="25" t="s">
        <v>5</v>
      </c>
      <c r="C167" s="26" t="s">
        <v>245</v>
      </c>
      <c r="D167" s="27">
        <v>3375</v>
      </c>
      <c r="E167" s="28">
        <v>1</v>
      </c>
      <c r="F167" s="21">
        <f t="shared" si="11"/>
        <v>3375</v>
      </c>
      <c r="G167" s="21"/>
      <c r="H167" s="21"/>
      <c r="I167" s="24">
        <f t="shared" si="12"/>
        <v>3375</v>
      </c>
    </row>
    <row r="168" spans="1:9" s="25" customFormat="1" ht="15" customHeight="1" x14ac:dyDescent="0.2">
      <c r="A168" s="25" t="s">
        <v>14</v>
      </c>
      <c r="B168" s="25" t="s">
        <v>5</v>
      </c>
      <c r="C168" s="26" t="s">
        <v>240</v>
      </c>
      <c r="D168" s="27">
        <v>6895</v>
      </c>
      <c r="E168" s="28">
        <v>1</v>
      </c>
      <c r="F168" s="21">
        <f t="shared" si="11"/>
        <v>6895</v>
      </c>
      <c r="G168" s="21"/>
      <c r="H168" s="21"/>
      <c r="I168" s="24">
        <f t="shared" si="12"/>
        <v>6895</v>
      </c>
    </row>
    <row r="169" spans="1:9" s="25" customFormat="1" ht="15" customHeight="1" x14ac:dyDescent="0.2">
      <c r="A169" s="25" t="s">
        <v>14</v>
      </c>
      <c r="B169" s="25" t="s">
        <v>5</v>
      </c>
      <c r="C169" s="26" t="s">
        <v>241</v>
      </c>
      <c r="D169" s="27">
        <v>7359</v>
      </c>
      <c r="E169" s="28">
        <v>1</v>
      </c>
      <c r="F169" s="21">
        <f t="shared" si="11"/>
        <v>7359</v>
      </c>
      <c r="G169" s="21"/>
      <c r="H169" s="21"/>
      <c r="I169" s="24">
        <f t="shared" si="12"/>
        <v>7359</v>
      </c>
    </row>
    <row r="170" spans="1:9" s="25" customFormat="1" ht="15" customHeight="1" x14ac:dyDescent="0.2">
      <c r="A170" s="25" t="s">
        <v>14</v>
      </c>
      <c r="B170" s="25" t="s">
        <v>5</v>
      </c>
      <c r="C170" s="26" t="s">
        <v>244</v>
      </c>
      <c r="D170" s="27">
        <v>13373</v>
      </c>
      <c r="E170" s="28">
        <v>1</v>
      </c>
      <c r="F170" s="21">
        <f t="shared" si="11"/>
        <v>13373</v>
      </c>
      <c r="G170" s="21"/>
      <c r="H170" s="21"/>
      <c r="I170" s="24">
        <f t="shared" si="12"/>
        <v>13373</v>
      </c>
    </row>
    <row r="171" spans="1:9" s="25" customFormat="1" ht="15" customHeight="1" x14ac:dyDescent="0.2">
      <c r="A171" s="25" t="s">
        <v>227</v>
      </c>
      <c r="B171" s="25" t="s">
        <v>7</v>
      </c>
      <c r="C171" s="26" t="s">
        <v>228</v>
      </c>
      <c r="D171" s="27">
        <v>145300</v>
      </c>
      <c r="E171" s="28">
        <v>1</v>
      </c>
      <c r="F171" s="21">
        <f t="shared" si="11"/>
        <v>145300</v>
      </c>
      <c r="G171" s="21"/>
      <c r="H171" s="21"/>
      <c r="I171" s="24">
        <f t="shared" si="12"/>
        <v>145300</v>
      </c>
    </row>
    <row r="172" spans="1:9" s="25" customFormat="1" ht="15" customHeight="1" x14ac:dyDescent="0.2">
      <c r="A172" s="25" t="s">
        <v>252</v>
      </c>
      <c r="B172" s="25" t="s">
        <v>6</v>
      </c>
      <c r="C172" s="26" t="s">
        <v>253</v>
      </c>
      <c r="D172" s="27">
        <v>5520.22</v>
      </c>
      <c r="E172" s="28">
        <v>0.40699999999999997</v>
      </c>
      <c r="F172" s="21">
        <f t="shared" si="11"/>
        <v>2246.7295399999998</v>
      </c>
      <c r="G172" s="21"/>
      <c r="H172" s="21"/>
      <c r="I172" s="24">
        <f t="shared" si="12"/>
        <v>2246.7295399999998</v>
      </c>
    </row>
    <row r="173" spans="1:9" s="25" customFormat="1" ht="15" customHeight="1" x14ac:dyDescent="0.2">
      <c r="A173" s="25" t="s">
        <v>13</v>
      </c>
      <c r="B173" s="25" t="s">
        <v>5</v>
      </c>
      <c r="C173" s="26" t="s">
        <v>222</v>
      </c>
      <c r="D173" s="27">
        <v>3950</v>
      </c>
      <c r="E173" s="28">
        <v>1</v>
      </c>
      <c r="F173" s="21">
        <f t="shared" si="11"/>
        <v>3950</v>
      </c>
      <c r="G173" s="21"/>
      <c r="H173" s="21"/>
      <c r="I173" s="24">
        <f t="shared" si="12"/>
        <v>3950</v>
      </c>
    </row>
    <row r="174" spans="1:9" s="25" customFormat="1" ht="15" customHeight="1" x14ac:dyDescent="0.2">
      <c r="A174" s="25" t="s">
        <v>13</v>
      </c>
      <c r="B174" s="25" t="s">
        <v>5</v>
      </c>
      <c r="C174" s="26" t="s">
        <v>51</v>
      </c>
      <c r="D174" s="27">
        <v>20132.29</v>
      </c>
      <c r="E174" s="28">
        <v>1</v>
      </c>
      <c r="F174" s="21">
        <f t="shared" si="11"/>
        <v>20132.29</v>
      </c>
      <c r="G174" s="21"/>
      <c r="H174" s="21"/>
      <c r="I174" s="24">
        <f t="shared" si="12"/>
        <v>20132.29</v>
      </c>
    </row>
    <row r="175" spans="1:9" s="25" customFormat="1" ht="15" customHeight="1" x14ac:dyDescent="0.2">
      <c r="A175" s="25" t="s">
        <v>76</v>
      </c>
      <c r="B175" s="25" t="s">
        <v>5</v>
      </c>
      <c r="C175" s="26" t="s">
        <v>308</v>
      </c>
      <c r="D175" s="27">
        <v>4142</v>
      </c>
      <c r="E175" s="28">
        <v>1</v>
      </c>
      <c r="F175" s="21">
        <f t="shared" si="11"/>
        <v>4142</v>
      </c>
      <c r="G175" s="21"/>
      <c r="H175" s="21"/>
      <c r="I175" s="24">
        <f t="shared" si="12"/>
        <v>4142</v>
      </c>
    </row>
    <row r="176" spans="1:9" s="25" customFormat="1" ht="15" customHeight="1" x14ac:dyDescent="0.2">
      <c r="A176" s="25" t="s">
        <v>76</v>
      </c>
      <c r="B176" s="25" t="s">
        <v>5</v>
      </c>
      <c r="C176" s="26" t="s">
        <v>246</v>
      </c>
      <c r="D176" s="27">
        <v>5253</v>
      </c>
      <c r="E176" s="28">
        <v>1</v>
      </c>
      <c r="F176" s="21">
        <f t="shared" si="11"/>
        <v>5253</v>
      </c>
      <c r="G176" s="21"/>
      <c r="H176" s="21"/>
      <c r="I176" s="24">
        <f t="shared" si="12"/>
        <v>5253</v>
      </c>
    </row>
    <row r="177" spans="1:9" s="25" customFormat="1" ht="15" customHeight="1" x14ac:dyDescent="0.2">
      <c r="A177" s="25" t="s">
        <v>76</v>
      </c>
      <c r="B177" s="25" t="s">
        <v>5</v>
      </c>
      <c r="C177" s="26" t="s">
        <v>309</v>
      </c>
      <c r="D177" s="27">
        <v>5432</v>
      </c>
      <c r="E177" s="28">
        <v>1</v>
      </c>
      <c r="F177" s="21">
        <f t="shared" si="11"/>
        <v>5432</v>
      </c>
      <c r="G177" s="21"/>
      <c r="H177" s="21"/>
      <c r="I177" s="24">
        <f t="shared" si="12"/>
        <v>5432</v>
      </c>
    </row>
    <row r="178" spans="1:9" s="25" customFormat="1" ht="15" customHeight="1" x14ac:dyDescent="0.2">
      <c r="A178" s="25" t="s">
        <v>76</v>
      </c>
      <c r="B178" s="25" t="s">
        <v>5</v>
      </c>
      <c r="C178" s="26" t="s">
        <v>218</v>
      </c>
      <c r="D178" s="27">
        <v>6420</v>
      </c>
      <c r="E178" s="28">
        <v>1</v>
      </c>
      <c r="F178" s="21">
        <f t="shared" si="11"/>
        <v>6420</v>
      </c>
      <c r="G178" s="21"/>
      <c r="H178" s="21"/>
      <c r="I178" s="24">
        <f t="shared" si="12"/>
        <v>6420</v>
      </c>
    </row>
    <row r="179" spans="1:9" s="25" customFormat="1" ht="15" customHeight="1" x14ac:dyDescent="0.2">
      <c r="A179" s="25" t="s">
        <v>76</v>
      </c>
      <c r="B179" s="25" t="s">
        <v>5</v>
      </c>
      <c r="C179" s="26" t="s">
        <v>310</v>
      </c>
      <c r="D179" s="27">
        <v>6500</v>
      </c>
      <c r="E179" s="28">
        <v>1</v>
      </c>
      <c r="F179" s="21">
        <f t="shared" si="11"/>
        <v>6500</v>
      </c>
      <c r="G179" s="21"/>
      <c r="H179" s="21"/>
      <c r="I179" s="24">
        <f t="shared" si="12"/>
        <v>6500</v>
      </c>
    </row>
    <row r="180" spans="1:9" s="25" customFormat="1" ht="15" customHeight="1" x14ac:dyDescent="0.2">
      <c r="A180" s="25" t="s">
        <v>76</v>
      </c>
      <c r="B180" s="25" t="s">
        <v>5</v>
      </c>
      <c r="C180" s="26" t="s">
        <v>311</v>
      </c>
      <c r="D180" s="27">
        <v>32896</v>
      </c>
      <c r="E180" s="28">
        <v>1</v>
      </c>
      <c r="F180" s="21">
        <f t="shared" si="11"/>
        <v>32896</v>
      </c>
      <c r="G180" s="21"/>
      <c r="H180" s="21"/>
      <c r="I180" s="24">
        <f t="shared" si="12"/>
        <v>32896</v>
      </c>
    </row>
    <row r="181" spans="1:9" s="25" customFormat="1" ht="15" customHeight="1" x14ac:dyDescent="0.2">
      <c r="A181" s="18" t="s">
        <v>167</v>
      </c>
      <c r="B181" s="18" t="s">
        <v>5</v>
      </c>
      <c r="C181" s="30" t="s">
        <v>289</v>
      </c>
      <c r="D181" s="27">
        <v>5900</v>
      </c>
      <c r="E181" s="28">
        <v>0.78900000000000003</v>
      </c>
      <c r="F181" s="21">
        <f t="shared" si="11"/>
        <v>4655.1000000000004</v>
      </c>
      <c r="G181" s="21"/>
      <c r="H181" s="21"/>
      <c r="I181" s="24">
        <f t="shared" si="12"/>
        <v>4655.1000000000004</v>
      </c>
    </row>
    <row r="182" spans="1:9" s="25" customFormat="1" ht="15" customHeight="1" x14ac:dyDescent="0.2">
      <c r="A182" s="25" t="s">
        <v>231</v>
      </c>
      <c r="B182" s="25" t="s">
        <v>7</v>
      </c>
      <c r="C182" s="26" t="s">
        <v>232</v>
      </c>
      <c r="D182" s="27">
        <v>3288</v>
      </c>
      <c r="E182" s="28">
        <v>1</v>
      </c>
      <c r="F182" s="21">
        <f t="shared" si="11"/>
        <v>3288</v>
      </c>
      <c r="G182" s="21"/>
      <c r="H182" s="21"/>
      <c r="I182" s="24">
        <f t="shared" si="12"/>
        <v>3288</v>
      </c>
    </row>
    <row r="183" spans="1:9" s="25" customFormat="1" ht="15" customHeight="1" x14ac:dyDescent="0.2">
      <c r="A183" s="25" t="s">
        <v>93</v>
      </c>
      <c r="B183" s="25" t="s">
        <v>7</v>
      </c>
      <c r="C183" s="26" t="s">
        <v>313</v>
      </c>
      <c r="D183" s="27">
        <v>377151</v>
      </c>
      <c r="E183" s="28">
        <v>1</v>
      </c>
      <c r="F183" s="21">
        <f t="shared" si="11"/>
        <v>377151</v>
      </c>
      <c r="G183" s="21"/>
      <c r="H183" s="21"/>
      <c r="I183" s="24">
        <f t="shared" si="12"/>
        <v>377151</v>
      </c>
    </row>
    <row r="184" spans="1:9" s="25" customFormat="1" ht="15" customHeight="1" x14ac:dyDescent="0.2">
      <c r="A184" s="25" t="s">
        <v>302</v>
      </c>
      <c r="B184" s="25" t="s">
        <v>6</v>
      </c>
      <c r="C184" s="26" t="s">
        <v>303</v>
      </c>
      <c r="D184" s="27">
        <v>19600</v>
      </c>
      <c r="E184" s="28">
        <v>1</v>
      </c>
      <c r="F184" s="21">
        <f t="shared" si="11"/>
        <v>19600</v>
      </c>
      <c r="G184" s="21"/>
      <c r="H184" s="21"/>
      <c r="I184" s="24">
        <f t="shared" si="12"/>
        <v>19600</v>
      </c>
    </row>
    <row r="185" spans="1:9" s="25" customFormat="1" ht="15" customHeight="1" x14ac:dyDescent="0.2">
      <c r="A185" s="25" t="s">
        <v>155</v>
      </c>
      <c r="B185" s="25" t="s">
        <v>7</v>
      </c>
      <c r="C185" s="26" t="s">
        <v>226</v>
      </c>
      <c r="D185" s="27">
        <v>3755</v>
      </c>
      <c r="E185" s="28">
        <v>1</v>
      </c>
      <c r="F185" s="21">
        <f t="shared" si="11"/>
        <v>3755</v>
      </c>
      <c r="G185" s="21"/>
      <c r="H185" s="21"/>
      <c r="I185" s="24">
        <f t="shared" si="12"/>
        <v>3755</v>
      </c>
    </row>
    <row r="186" spans="1:9" s="25" customFormat="1" ht="15" customHeight="1" x14ac:dyDescent="0.2">
      <c r="A186" s="25" t="s">
        <v>290</v>
      </c>
      <c r="B186" s="25" t="s">
        <v>5</v>
      </c>
      <c r="C186" s="26" t="s">
        <v>291</v>
      </c>
      <c r="D186" s="27">
        <v>7500</v>
      </c>
      <c r="E186" s="28">
        <v>1</v>
      </c>
      <c r="F186" s="21">
        <f t="shared" si="11"/>
        <v>7500</v>
      </c>
      <c r="G186" s="21"/>
      <c r="H186" s="21"/>
      <c r="I186" s="24">
        <f t="shared" si="12"/>
        <v>7500</v>
      </c>
    </row>
    <row r="187" spans="1:9" s="25" customFormat="1" ht="15" customHeight="1" x14ac:dyDescent="0.25">
      <c r="A187" s="12" t="s">
        <v>190</v>
      </c>
      <c r="B187" s="12" t="s">
        <v>6</v>
      </c>
      <c r="C187" s="13" t="s">
        <v>323</v>
      </c>
      <c r="D187" s="14">
        <v>70800</v>
      </c>
      <c r="E187" s="11">
        <v>1</v>
      </c>
      <c r="F187" s="8">
        <f t="shared" si="11"/>
        <v>70800</v>
      </c>
      <c r="G187" s="8">
        <v>45000</v>
      </c>
      <c r="H187" s="8"/>
      <c r="I187" s="24">
        <f t="shared" si="12"/>
        <v>25800</v>
      </c>
    </row>
    <row r="188" spans="1:9" s="25" customFormat="1" ht="15" customHeight="1" x14ac:dyDescent="0.2">
      <c r="A188" s="25" t="s">
        <v>212</v>
      </c>
      <c r="B188" s="25" t="s">
        <v>6</v>
      </c>
      <c r="C188" s="26" t="s">
        <v>213</v>
      </c>
      <c r="D188" s="27">
        <v>2680</v>
      </c>
      <c r="E188" s="28">
        <v>0.85099999999999998</v>
      </c>
      <c r="F188" s="21">
        <f t="shared" si="11"/>
        <v>2280.6799999999998</v>
      </c>
      <c r="G188" s="21"/>
      <c r="H188" s="21"/>
      <c r="I188" s="24">
        <f t="shared" si="12"/>
        <v>2280.6799999999998</v>
      </c>
    </row>
    <row r="189" spans="1:9" s="25" customFormat="1" ht="15" customHeight="1" x14ac:dyDescent="0.25">
      <c r="A189" s="12" t="s">
        <v>66</v>
      </c>
      <c r="B189" s="12" t="s">
        <v>6</v>
      </c>
      <c r="C189" s="12" t="s">
        <v>110</v>
      </c>
      <c r="D189" s="14">
        <v>6034</v>
      </c>
      <c r="E189" s="11">
        <v>0.55000000000000004</v>
      </c>
      <c r="F189" s="8">
        <f t="shared" ref="F189:F220" si="13">D189*E189</f>
        <v>3318.7000000000003</v>
      </c>
      <c r="G189" s="8"/>
      <c r="H189" s="8">
        <v>2626.25</v>
      </c>
      <c r="I189" s="9">
        <f t="shared" ref="I189:I220" si="14">F189-(G189+H189)</f>
        <v>692.45000000000027</v>
      </c>
    </row>
    <row r="190" spans="1:9" s="25" customFormat="1" ht="15" customHeight="1" x14ac:dyDescent="0.25">
      <c r="A190" s="12" t="s">
        <v>66</v>
      </c>
      <c r="B190" s="12" t="s">
        <v>6</v>
      </c>
      <c r="C190" s="12" t="s">
        <v>319</v>
      </c>
      <c r="D190" s="14">
        <v>358346.68</v>
      </c>
      <c r="E190" s="11">
        <v>1</v>
      </c>
      <c r="F190" s="8">
        <f t="shared" si="13"/>
        <v>358346.68</v>
      </c>
      <c r="G190" s="8"/>
      <c r="H190" s="8">
        <v>320563.61</v>
      </c>
      <c r="I190" s="9">
        <f t="shared" si="14"/>
        <v>37783.070000000007</v>
      </c>
    </row>
    <row r="191" spans="1:9" s="25" customFormat="1" ht="15" customHeight="1" x14ac:dyDescent="0.2">
      <c r="A191" s="25" t="s">
        <v>293</v>
      </c>
      <c r="B191" s="25" t="s">
        <v>6</v>
      </c>
      <c r="C191" s="26" t="s">
        <v>86</v>
      </c>
      <c r="D191" s="27">
        <v>3385</v>
      </c>
      <c r="E191" s="28">
        <v>1</v>
      </c>
      <c r="F191" s="21">
        <f t="shared" si="13"/>
        <v>3385</v>
      </c>
      <c r="G191" s="21"/>
      <c r="H191" s="21"/>
      <c r="I191" s="24">
        <f t="shared" si="14"/>
        <v>3385</v>
      </c>
    </row>
    <row r="192" spans="1:9" s="25" customFormat="1" ht="15" customHeight="1" x14ac:dyDescent="0.2">
      <c r="A192" s="25" t="s">
        <v>293</v>
      </c>
      <c r="B192" s="25" t="s">
        <v>6</v>
      </c>
      <c r="C192" s="26" t="s">
        <v>296</v>
      </c>
      <c r="D192" s="27">
        <v>9900</v>
      </c>
      <c r="E192" s="28">
        <v>1</v>
      </c>
      <c r="F192" s="21">
        <f t="shared" si="13"/>
        <v>9900</v>
      </c>
      <c r="G192" s="21"/>
      <c r="H192" s="21"/>
      <c r="I192" s="24">
        <f t="shared" si="14"/>
        <v>9900</v>
      </c>
    </row>
    <row r="193" spans="1:9" s="25" customFormat="1" ht="15" customHeight="1" x14ac:dyDescent="0.2">
      <c r="A193" s="25" t="s">
        <v>161</v>
      </c>
      <c r="B193" s="25" t="s">
        <v>5</v>
      </c>
      <c r="C193" s="26" t="s">
        <v>300</v>
      </c>
      <c r="D193" s="27">
        <v>6912</v>
      </c>
      <c r="E193" s="28">
        <v>1</v>
      </c>
      <c r="F193" s="21">
        <f t="shared" si="13"/>
        <v>6912</v>
      </c>
      <c r="G193" s="21"/>
      <c r="H193" s="21"/>
      <c r="I193" s="24">
        <f t="shared" si="14"/>
        <v>6912</v>
      </c>
    </row>
    <row r="194" spans="1:9" s="25" customFormat="1" ht="15" customHeight="1" x14ac:dyDescent="0.2">
      <c r="A194" s="25" t="s">
        <v>196</v>
      </c>
      <c r="B194" s="25" t="s">
        <v>7</v>
      </c>
      <c r="C194" s="26" t="s">
        <v>278</v>
      </c>
      <c r="D194" s="27">
        <v>23253</v>
      </c>
      <c r="E194" s="28">
        <v>1</v>
      </c>
      <c r="F194" s="21">
        <f t="shared" si="13"/>
        <v>23253</v>
      </c>
      <c r="G194" s="21"/>
      <c r="H194" s="27"/>
      <c r="I194" s="24">
        <f t="shared" si="14"/>
        <v>23253</v>
      </c>
    </row>
    <row r="195" spans="1:9" s="25" customFormat="1" ht="15" customHeight="1" x14ac:dyDescent="0.25">
      <c r="A195" s="12" t="s">
        <v>96</v>
      </c>
      <c r="B195" s="12" t="s">
        <v>7</v>
      </c>
      <c r="C195" s="13" t="s">
        <v>97</v>
      </c>
      <c r="D195" s="14">
        <v>12664</v>
      </c>
      <c r="E195" s="11">
        <v>1</v>
      </c>
      <c r="F195" s="8">
        <f t="shared" si="13"/>
        <v>12664</v>
      </c>
      <c r="G195" s="8"/>
      <c r="H195" s="8">
        <v>11114</v>
      </c>
      <c r="I195" s="9">
        <f t="shared" si="14"/>
        <v>1550</v>
      </c>
    </row>
    <row r="196" spans="1:9" s="25" customFormat="1" ht="15" customHeight="1" x14ac:dyDescent="0.2">
      <c r="A196" s="18" t="s">
        <v>96</v>
      </c>
      <c r="B196" s="18" t="s">
        <v>7</v>
      </c>
      <c r="C196" s="30" t="s">
        <v>266</v>
      </c>
      <c r="D196" s="27">
        <v>2780</v>
      </c>
      <c r="E196" s="28">
        <v>1</v>
      </c>
      <c r="F196" s="21">
        <f t="shared" si="13"/>
        <v>2780</v>
      </c>
      <c r="G196" s="21"/>
      <c r="H196" s="21"/>
      <c r="I196" s="24">
        <f t="shared" si="14"/>
        <v>2780</v>
      </c>
    </row>
    <row r="197" spans="1:9" s="25" customFormat="1" ht="15" customHeight="1" x14ac:dyDescent="0.2">
      <c r="A197" s="25" t="s">
        <v>96</v>
      </c>
      <c r="B197" s="25" t="s">
        <v>7</v>
      </c>
      <c r="C197" s="26" t="s">
        <v>236</v>
      </c>
      <c r="D197" s="27">
        <v>4297.88</v>
      </c>
      <c r="E197" s="28">
        <v>1</v>
      </c>
      <c r="F197" s="21">
        <f t="shared" si="13"/>
        <v>4297.88</v>
      </c>
      <c r="G197" s="21"/>
      <c r="H197" s="21"/>
      <c r="I197" s="24">
        <f t="shared" si="14"/>
        <v>4297.88</v>
      </c>
    </row>
    <row r="198" spans="1:9" s="25" customFormat="1" ht="15" customHeight="1" x14ac:dyDescent="0.2">
      <c r="A198" s="25" t="s">
        <v>129</v>
      </c>
      <c r="B198" s="25" t="s">
        <v>6</v>
      </c>
      <c r="C198" s="26" t="s">
        <v>297</v>
      </c>
      <c r="D198" s="27">
        <v>5200</v>
      </c>
      <c r="E198" s="28">
        <v>0.61</v>
      </c>
      <c r="F198" s="21">
        <f t="shared" si="13"/>
        <v>3172</v>
      </c>
      <c r="G198" s="21"/>
      <c r="H198" s="21"/>
      <c r="I198" s="24">
        <f t="shared" si="14"/>
        <v>3172</v>
      </c>
    </row>
    <row r="199" spans="1:9" s="25" customFormat="1" ht="15" customHeight="1" x14ac:dyDescent="0.2">
      <c r="A199" s="25" t="s">
        <v>129</v>
      </c>
      <c r="B199" s="25" t="s">
        <v>6</v>
      </c>
      <c r="C199" s="26" t="s">
        <v>86</v>
      </c>
      <c r="D199" s="27">
        <v>5450</v>
      </c>
      <c r="E199" s="28">
        <v>0.61</v>
      </c>
      <c r="F199" s="21">
        <f t="shared" si="13"/>
        <v>3324.5</v>
      </c>
      <c r="G199" s="21"/>
      <c r="H199" s="21"/>
      <c r="I199" s="24">
        <f t="shared" si="14"/>
        <v>3324.5</v>
      </c>
    </row>
    <row r="200" spans="1:9" s="25" customFormat="1" ht="15" customHeight="1" x14ac:dyDescent="0.25">
      <c r="A200" s="12" t="s">
        <v>129</v>
      </c>
      <c r="B200" s="12" t="s">
        <v>45</v>
      </c>
      <c r="C200" s="13" t="s">
        <v>151</v>
      </c>
      <c r="D200" s="14">
        <v>23000</v>
      </c>
      <c r="E200" s="11">
        <v>1</v>
      </c>
      <c r="F200" s="8">
        <f t="shared" si="13"/>
        <v>23000</v>
      </c>
      <c r="G200" s="8"/>
      <c r="H200" s="8">
        <v>10315.4</v>
      </c>
      <c r="I200" s="9">
        <f t="shared" si="14"/>
        <v>12684.6</v>
      </c>
    </row>
    <row r="201" spans="1:9" s="25" customFormat="1" ht="15" customHeight="1" x14ac:dyDescent="0.2">
      <c r="A201" s="25" t="s">
        <v>28</v>
      </c>
      <c r="B201" s="25" t="s">
        <v>5</v>
      </c>
      <c r="C201" s="26" t="s">
        <v>306</v>
      </c>
      <c r="D201" s="27">
        <v>3600</v>
      </c>
      <c r="E201" s="28">
        <v>1</v>
      </c>
      <c r="F201" s="21">
        <f t="shared" si="13"/>
        <v>3600</v>
      </c>
      <c r="G201" s="21"/>
      <c r="H201" s="21"/>
      <c r="I201" s="24">
        <f t="shared" si="14"/>
        <v>3600</v>
      </c>
    </row>
    <row r="202" spans="1:9" s="25" customFormat="1" ht="15" customHeight="1" x14ac:dyDescent="0.2">
      <c r="A202" s="25" t="s">
        <v>12</v>
      </c>
      <c r="B202" s="25" t="s">
        <v>8</v>
      </c>
      <c r="C202" s="26" t="s">
        <v>219</v>
      </c>
      <c r="D202" s="27">
        <v>5000</v>
      </c>
      <c r="E202" s="28">
        <v>0.41499999999999998</v>
      </c>
      <c r="F202" s="21">
        <f t="shared" si="13"/>
        <v>2075</v>
      </c>
      <c r="G202" s="21"/>
      <c r="H202" s="21"/>
      <c r="I202" s="24">
        <f t="shared" si="14"/>
        <v>2075</v>
      </c>
    </row>
    <row r="203" spans="1:9" s="25" customFormat="1" ht="15" customHeight="1" x14ac:dyDescent="0.2">
      <c r="A203" s="25" t="s">
        <v>12</v>
      </c>
      <c r="B203" s="25" t="s">
        <v>5</v>
      </c>
      <c r="C203" s="26" t="s">
        <v>263</v>
      </c>
      <c r="D203" s="27">
        <v>2800</v>
      </c>
      <c r="E203" s="28">
        <v>0.97599999999999998</v>
      </c>
      <c r="F203" s="21">
        <f t="shared" si="13"/>
        <v>2732.7999999999997</v>
      </c>
      <c r="G203" s="21"/>
      <c r="H203" s="21"/>
      <c r="I203" s="24">
        <f t="shared" si="14"/>
        <v>2732.7999999999997</v>
      </c>
    </row>
    <row r="204" spans="1:9" s="25" customFormat="1" ht="15" customHeight="1" x14ac:dyDescent="0.2">
      <c r="A204" s="25" t="s">
        <v>12</v>
      </c>
      <c r="B204" s="25" t="s">
        <v>5</v>
      </c>
      <c r="C204" s="26" t="s">
        <v>305</v>
      </c>
      <c r="D204" s="27">
        <v>2970.07</v>
      </c>
      <c r="E204" s="28">
        <v>0.97599999999999998</v>
      </c>
      <c r="F204" s="21">
        <f t="shared" si="13"/>
        <v>2898.7883200000001</v>
      </c>
      <c r="G204" s="21"/>
      <c r="H204" s="21"/>
      <c r="I204" s="24">
        <f t="shared" si="14"/>
        <v>2898.7883200000001</v>
      </c>
    </row>
    <row r="205" spans="1:9" s="25" customFormat="1" ht="15" customHeight="1" x14ac:dyDescent="0.2">
      <c r="A205" s="25" t="s">
        <v>12</v>
      </c>
      <c r="B205" s="25" t="s">
        <v>8</v>
      </c>
      <c r="C205" s="26" t="s">
        <v>254</v>
      </c>
      <c r="D205" s="27">
        <v>7445</v>
      </c>
      <c r="E205" s="28">
        <v>0.41499999999999998</v>
      </c>
      <c r="F205" s="21">
        <f t="shared" si="13"/>
        <v>3089.6749999999997</v>
      </c>
      <c r="G205" s="21"/>
      <c r="H205" s="21"/>
      <c r="I205" s="24">
        <f t="shared" si="14"/>
        <v>3089.6749999999997</v>
      </c>
    </row>
    <row r="206" spans="1:9" s="25" customFormat="1" ht="15" customHeight="1" x14ac:dyDescent="0.25">
      <c r="A206" s="12" t="s">
        <v>12</v>
      </c>
      <c r="B206" s="12" t="s">
        <v>5</v>
      </c>
      <c r="C206" s="13" t="s">
        <v>171</v>
      </c>
      <c r="D206" s="14">
        <v>11678.11</v>
      </c>
      <c r="E206" s="11">
        <v>0.97599999999999998</v>
      </c>
      <c r="F206" s="8">
        <f t="shared" si="13"/>
        <v>11397.835360000001</v>
      </c>
      <c r="G206" s="8"/>
      <c r="H206" s="8">
        <v>8130.96</v>
      </c>
      <c r="I206" s="9">
        <f t="shared" si="14"/>
        <v>3266.8753600000009</v>
      </c>
    </row>
    <row r="207" spans="1:9" s="25" customFormat="1" ht="15" customHeight="1" x14ac:dyDescent="0.2">
      <c r="A207" s="25" t="s">
        <v>12</v>
      </c>
      <c r="B207" s="25" t="s">
        <v>8</v>
      </c>
      <c r="C207" s="26" t="s">
        <v>220</v>
      </c>
      <c r="D207" s="27">
        <v>8100</v>
      </c>
      <c r="E207" s="28">
        <v>0.41499999999999998</v>
      </c>
      <c r="F207" s="21">
        <f t="shared" si="13"/>
        <v>3361.5</v>
      </c>
      <c r="G207" s="21"/>
      <c r="H207" s="21"/>
      <c r="I207" s="24">
        <f t="shared" si="14"/>
        <v>3361.5</v>
      </c>
    </row>
    <row r="208" spans="1:9" s="25" customFormat="1" ht="15" customHeight="1" x14ac:dyDescent="0.2">
      <c r="A208" s="25" t="s">
        <v>12</v>
      </c>
      <c r="B208" s="25" t="s">
        <v>8</v>
      </c>
      <c r="C208" s="26" t="s">
        <v>307</v>
      </c>
      <c r="D208" s="27">
        <v>9960</v>
      </c>
      <c r="E208" s="28">
        <v>0.41499999999999998</v>
      </c>
      <c r="F208" s="21">
        <f t="shared" si="13"/>
        <v>4133.3999999999996</v>
      </c>
      <c r="G208" s="21"/>
      <c r="H208" s="21"/>
      <c r="I208" s="24">
        <f t="shared" si="14"/>
        <v>4133.3999999999996</v>
      </c>
    </row>
    <row r="209" spans="1:9" s="25" customFormat="1" ht="15" customHeight="1" x14ac:dyDescent="0.2">
      <c r="A209" s="25" t="s">
        <v>12</v>
      </c>
      <c r="B209" s="25" t="s">
        <v>8</v>
      </c>
      <c r="C209" s="26" t="s">
        <v>237</v>
      </c>
      <c r="D209" s="27">
        <v>14250</v>
      </c>
      <c r="E209" s="28">
        <v>0.41499999999999998</v>
      </c>
      <c r="F209" s="21">
        <f t="shared" si="13"/>
        <v>5913.75</v>
      </c>
      <c r="G209" s="21"/>
      <c r="H209" s="21"/>
      <c r="I209" s="24">
        <f t="shared" si="14"/>
        <v>5913.75</v>
      </c>
    </row>
    <row r="210" spans="1:9" s="25" customFormat="1" ht="15" customHeight="1" x14ac:dyDescent="0.2">
      <c r="A210" s="25" t="s">
        <v>12</v>
      </c>
      <c r="B210" s="25" t="s">
        <v>8</v>
      </c>
      <c r="C210" s="26" t="s">
        <v>286</v>
      </c>
      <c r="D210" s="27">
        <v>15837.5</v>
      </c>
      <c r="E210" s="28">
        <v>0.41499999999999998</v>
      </c>
      <c r="F210" s="21">
        <f t="shared" si="13"/>
        <v>6572.5625</v>
      </c>
      <c r="G210" s="21"/>
      <c r="H210" s="21"/>
      <c r="I210" s="24">
        <f t="shared" si="14"/>
        <v>6572.5625</v>
      </c>
    </row>
    <row r="211" spans="1:9" s="25" customFormat="1" ht="15" customHeight="1" x14ac:dyDescent="0.2">
      <c r="A211" s="25" t="s">
        <v>12</v>
      </c>
      <c r="B211" s="25" t="s">
        <v>8</v>
      </c>
      <c r="C211" s="26" t="s">
        <v>257</v>
      </c>
      <c r="D211" s="27">
        <v>17781</v>
      </c>
      <c r="E211" s="28">
        <v>0.41499999999999998</v>
      </c>
      <c r="F211" s="21">
        <f t="shared" si="13"/>
        <v>7379.1149999999998</v>
      </c>
      <c r="G211" s="21"/>
      <c r="H211" s="21"/>
      <c r="I211" s="24">
        <f t="shared" si="14"/>
        <v>7379.1149999999998</v>
      </c>
    </row>
    <row r="212" spans="1:9" s="25" customFormat="1" ht="15" customHeight="1" x14ac:dyDescent="0.2">
      <c r="A212" s="25" t="s">
        <v>12</v>
      </c>
      <c r="B212" s="25" t="s">
        <v>8</v>
      </c>
      <c r="C212" s="26" t="s">
        <v>214</v>
      </c>
      <c r="D212" s="27">
        <v>18340</v>
      </c>
      <c r="E212" s="28">
        <v>0.41499999999999998</v>
      </c>
      <c r="F212" s="21">
        <f t="shared" si="13"/>
        <v>7611.0999999999995</v>
      </c>
      <c r="G212" s="21"/>
      <c r="H212" s="21"/>
      <c r="I212" s="24">
        <f t="shared" si="14"/>
        <v>7611.0999999999995</v>
      </c>
    </row>
    <row r="213" spans="1:9" s="25" customFormat="1" ht="15" customHeight="1" x14ac:dyDescent="0.2">
      <c r="A213" s="25" t="s">
        <v>12</v>
      </c>
      <c r="B213" s="25" t="s">
        <v>8</v>
      </c>
      <c r="C213" s="26" t="s">
        <v>304</v>
      </c>
      <c r="D213" s="27">
        <v>18693.54</v>
      </c>
      <c r="E213" s="28">
        <v>0.41499999999999998</v>
      </c>
      <c r="F213" s="21">
        <f t="shared" si="13"/>
        <v>7757.8190999999997</v>
      </c>
      <c r="G213" s="21"/>
      <c r="H213" s="21"/>
      <c r="I213" s="24">
        <f t="shared" si="14"/>
        <v>7757.8190999999997</v>
      </c>
    </row>
    <row r="214" spans="1:9" s="25" customFormat="1" ht="15" customHeight="1" x14ac:dyDescent="0.2">
      <c r="A214" s="25" t="s">
        <v>12</v>
      </c>
      <c r="B214" s="25" t="s">
        <v>8</v>
      </c>
      <c r="C214" s="26" t="s">
        <v>262</v>
      </c>
      <c r="D214" s="27">
        <v>28500</v>
      </c>
      <c r="E214" s="28">
        <v>0.41499999999999998</v>
      </c>
      <c r="F214" s="21">
        <f t="shared" si="13"/>
        <v>11827.5</v>
      </c>
      <c r="G214" s="21"/>
      <c r="H214" s="21"/>
      <c r="I214" s="24">
        <f t="shared" si="14"/>
        <v>11827.5</v>
      </c>
    </row>
    <row r="215" spans="1:9" s="25" customFormat="1" ht="15" customHeight="1" x14ac:dyDescent="0.2">
      <c r="A215" s="25" t="s">
        <v>12</v>
      </c>
      <c r="B215" s="25" t="s">
        <v>8</v>
      </c>
      <c r="C215" s="26" t="s">
        <v>243</v>
      </c>
      <c r="D215" s="27">
        <v>35000</v>
      </c>
      <c r="E215" s="28">
        <v>0.41499999999999998</v>
      </c>
      <c r="F215" s="21">
        <f t="shared" si="13"/>
        <v>14525</v>
      </c>
      <c r="G215" s="21"/>
      <c r="H215" s="21"/>
      <c r="I215" s="24">
        <f t="shared" si="14"/>
        <v>14525</v>
      </c>
    </row>
    <row r="216" spans="1:9" s="25" customFormat="1" ht="15" customHeight="1" x14ac:dyDescent="0.2">
      <c r="A216" s="25" t="s">
        <v>12</v>
      </c>
      <c r="B216" s="25" t="s">
        <v>5</v>
      </c>
      <c r="C216" s="26" t="s">
        <v>221</v>
      </c>
      <c r="D216" s="27">
        <v>15046</v>
      </c>
      <c r="E216" s="28">
        <v>0.97599999999999998</v>
      </c>
      <c r="F216" s="21">
        <f t="shared" si="13"/>
        <v>14684.895999999999</v>
      </c>
      <c r="G216" s="21"/>
      <c r="H216" s="21"/>
      <c r="I216" s="24">
        <f t="shared" si="14"/>
        <v>14684.895999999999</v>
      </c>
    </row>
    <row r="217" spans="1:9" s="25" customFormat="1" ht="15" customHeight="1" x14ac:dyDescent="0.2">
      <c r="A217" s="25" t="s">
        <v>12</v>
      </c>
      <c r="B217" s="25" t="s">
        <v>5</v>
      </c>
      <c r="C217" s="26" t="s">
        <v>264</v>
      </c>
      <c r="D217" s="27">
        <v>49890</v>
      </c>
      <c r="E217" s="28">
        <v>0.97599999999999998</v>
      </c>
      <c r="F217" s="21">
        <f t="shared" si="13"/>
        <v>48692.639999999999</v>
      </c>
      <c r="G217" s="21"/>
      <c r="H217" s="21"/>
      <c r="I217" s="24">
        <f t="shared" si="14"/>
        <v>48692.639999999999</v>
      </c>
    </row>
    <row r="218" spans="1:9" s="25" customFormat="1" ht="15" customHeight="1" x14ac:dyDescent="0.2">
      <c r="A218" s="25" t="s">
        <v>12</v>
      </c>
      <c r="B218" s="25" t="s">
        <v>5</v>
      </c>
      <c r="C218" s="26" t="s">
        <v>265</v>
      </c>
      <c r="D218" s="27">
        <v>52645</v>
      </c>
      <c r="E218" s="28">
        <v>0.97599999999999998</v>
      </c>
      <c r="F218" s="21">
        <f t="shared" si="13"/>
        <v>51381.52</v>
      </c>
      <c r="G218" s="21"/>
      <c r="H218" s="21"/>
      <c r="I218" s="24">
        <f t="shared" si="14"/>
        <v>51381.52</v>
      </c>
    </row>
    <row r="219" spans="1:9" s="25" customFormat="1" ht="15" customHeight="1" x14ac:dyDescent="0.25">
      <c r="A219" s="12" t="s">
        <v>79</v>
      </c>
      <c r="B219" s="12" t="s">
        <v>5</v>
      </c>
      <c r="C219" s="13" t="s">
        <v>80</v>
      </c>
      <c r="D219" s="14">
        <v>9384.89</v>
      </c>
      <c r="E219" s="11">
        <v>1</v>
      </c>
      <c r="F219" s="8">
        <f t="shared" si="13"/>
        <v>9384.89</v>
      </c>
      <c r="G219" s="8"/>
      <c r="H219" s="8">
        <v>4692.45</v>
      </c>
      <c r="I219" s="9">
        <f t="shared" si="14"/>
        <v>4692.4399999999996</v>
      </c>
    </row>
    <row r="220" spans="1:9" s="25" customFormat="1" ht="15" customHeight="1" x14ac:dyDescent="0.2">
      <c r="A220" s="25" t="s">
        <v>79</v>
      </c>
      <c r="B220" s="25" t="s">
        <v>5</v>
      </c>
      <c r="C220" s="26" t="s">
        <v>215</v>
      </c>
      <c r="D220" s="27">
        <v>13596</v>
      </c>
      <c r="E220" s="28">
        <v>1</v>
      </c>
      <c r="F220" s="21">
        <f t="shared" si="13"/>
        <v>13596</v>
      </c>
      <c r="G220" s="21"/>
      <c r="H220" s="21"/>
      <c r="I220" s="24">
        <f t="shared" si="14"/>
        <v>13596</v>
      </c>
    </row>
    <row r="221" spans="1:9" s="25" customFormat="1" ht="15" customHeight="1" x14ac:dyDescent="0.2">
      <c r="A221" s="25" t="s">
        <v>79</v>
      </c>
      <c r="B221" s="25" t="s">
        <v>5</v>
      </c>
      <c r="C221" s="26" t="s">
        <v>320</v>
      </c>
      <c r="D221" s="27">
        <v>184388.5</v>
      </c>
      <c r="E221" s="28">
        <v>1</v>
      </c>
      <c r="F221" s="21">
        <f t="shared" ref="F221:F252" si="15">D221*E221</f>
        <v>184388.5</v>
      </c>
      <c r="G221" s="21"/>
      <c r="H221" s="21">
        <v>2257.4</v>
      </c>
      <c r="I221" s="24">
        <f t="shared" ref="I221:I252" si="16">F221-(G221+H221)</f>
        <v>182131.1</v>
      </c>
    </row>
    <row r="222" spans="1:9" s="25" customFormat="1" ht="15" customHeight="1" x14ac:dyDescent="0.2">
      <c r="A222" s="25" t="s">
        <v>24</v>
      </c>
      <c r="B222" s="25" t="s">
        <v>7</v>
      </c>
      <c r="C222" s="26" t="s">
        <v>223</v>
      </c>
      <c r="D222" s="27">
        <v>2723</v>
      </c>
      <c r="E222" s="28">
        <v>1</v>
      </c>
      <c r="F222" s="21">
        <f t="shared" si="15"/>
        <v>2723</v>
      </c>
      <c r="G222" s="21"/>
      <c r="H222" s="21"/>
      <c r="I222" s="24">
        <f t="shared" si="16"/>
        <v>2723</v>
      </c>
    </row>
    <row r="223" spans="1:9" s="25" customFormat="1" ht="15" customHeight="1" x14ac:dyDescent="0.2">
      <c r="A223" s="25" t="s">
        <v>24</v>
      </c>
      <c r="B223" s="25" t="s">
        <v>7</v>
      </c>
      <c r="C223" s="26" t="s">
        <v>225</v>
      </c>
      <c r="D223" s="27">
        <v>3810.94</v>
      </c>
      <c r="E223" s="28">
        <v>1</v>
      </c>
      <c r="F223" s="21">
        <f t="shared" si="15"/>
        <v>3810.94</v>
      </c>
      <c r="G223" s="21"/>
      <c r="H223" s="21"/>
      <c r="I223" s="24">
        <f t="shared" si="16"/>
        <v>3810.94</v>
      </c>
    </row>
    <row r="224" spans="1:9" s="25" customFormat="1" ht="15" customHeight="1" x14ac:dyDescent="0.2">
      <c r="A224" s="25" t="s">
        <v>24</v>
      </c>
      <c r="B224" s="25" t="s">
        <v>7</v>
      </c>
      <c r="C224" s="26" t="s">
        <v>242</v>
      </c>
      <c r="D224" s="27">
        <v>3900</v>
      </c>
      <c r="E224" s="28">
        <v>1</v>
      </c>
      <c r="F224" s="21">
        <f t="shared" si="15"/>
        <v>3900</v>
      </c>
      <c r="G224" s="21"/>
      <c r="H224" s="21"/>
      <c r="I224" s="24">
        <f t="shared" si="16"/>
        <v>3900</v>
      </c>
    </row>
    <row r="225" spans="1:9" s="25" customFormat="1" ht="15" customHeight="1" x14ac:dyDescent="0.2">
      <c r="A225" s="25" t="s">
        <v>24</v>
      </c>
      <c r="B225" s="25" t="s">
        <v>7</v>
      </c>
      <c r="C225" s="26" t="s">
        <v>275</v>
      </c>
      <c r="D225" s="27">
        <v>7245</v>
      </c>
      <c r="E225" s="28">
        <v>1</v>
      </c>
      <c r="F225" s="21">
        <f t="shared" si="15"/>
        <v>7245</v>
      </c>
      <c r="G225" s="21"/>
      <c r="H225" s="21"/>
      <c r="I225" s="24">
        <f t="shared" si="16"/>
        <v>7245</v>
      </c>
    </row>
    <row r="226" spans="1:9" s="25" customFormat="1" ht="15" customHeight="1" x14ac:dyDescent="0.2">
      <c r="A226" s="25" t="s">
        <v>24</v>
      </c>
      <c r="B226" s="25" t="s">
        <v>7</v>
      </c>
      <c r="C226" s="26" t="s">
        <v>267</v>
      </c>
      <c r="D226" s="27">
        <v>9989.67</v>
      </c>
      <c r="E226" s="28">
        <v>1</v>
      </c>
      <c r="F226" s="21">
        <f t="shared" si="15"/>
        <v>9989.67</v>
      </c>
      <c r="G226" s="21"/>
      <c r="H226" s="21"/>
      <c r="I226" s="24">
        <f t="shared" si="16"/>
        <v>9989.67</v>
      </c>
    </row>
    <row r="227" spans="1:9" s="25" customFormat="1" ht="15" customHeight="1" x14ac:dyDescent="0.2">
      <c r="A227" s="25" t="s">
        <v>24</v>
      </c>
      <c r="B227" s="25" t="s">
        <v>7</v>
      </c>
      <c r="C227" s="26" t="s">
        <v>234</v>
      </c>
      <c r="D227" s="27">
        <v>146500</v>
      </c>
      <c r="E227" s="28">
        <v>1</v>
      </c>
      <c r="F227" s="21">
        <f t="shared" si="15"/>
        <v>146500</v>
      </c>
      <c r="G227" s="21"/>
      <c r="H227" s="21"/>
      <c r="I227" s="24">
        <f t="shared" si="16"/>
        <v>146500</v>
      </c>
    </row>
    <row r="228" spans="1:9" s="25" customFormat="1" ht="15" customHeight="1" x14ac:dyDescent="0.2">
      <c r="A228" s="25" t="s">
        <v>238</v>
      </c>
      <c r="B228" s="25" t="s">
        <v>45</v>
      </c>
      <c r="C228" s="26" t="s">
        <v>239</v>
      </c>
      <c r="D228" s="27">
        <v>1000</v>
      </c>
      <c r="E228" s="28">
        <v>1</v>
      </c>
      <c r="F228" s="21">
        <f t="shared" si="15"/>
        <v>1000</v>
      </c>
      <c r="G228" s="21"/>
      <c r="H228" s="21"/>
      <c r="I228" s="24">
        <f t="shared" si="16"/>
        <v>1000</v>
      </c>
    </row>
    <row r="229" spans="1:9" s="25" customFormat="1" ht="15" customHeight="1" x14ac:dyDescent="0.2">
      <c r="A229" s="32" t="s">
        <v>46</v>
      </c>
      <c r="B229" s="25" t="s">
        <v>6</v>
      </c>
      <c r="C229" s="26" t="s">
        <v>319</v>
      </c>
      <c r="D229" s="27">
        <v>219604</v>
      </c>
      <c r="E229" s="28">
        <v>1</v>
      </c>
      <c r="F229" s="21">
        <f t="shared" si="15"/>
        <v>219604</v>
      </c>
      <c r="G229" s="21"/>
      <c r="H229" s="21"/>
      <c r="I229" s="24">
        <f t="shared" si="16"/>
        <v>219604</v>
      </c>
    </row>
    <row r="230" spans="1:9" s="25" customFormat="1" ht="15" customHeight="1" x14ac:dyDescent="0.2">
      <c r="A230" s="25" t="s">
        <v>41</v>
      </c>
      <c r="B230" s="25" t="s">
        <v>5</v>
      </c>
      <c r="C230" s="26" t="s">
        <v>277</v>
      </c>
      <c r="D230" s="27">
        <v>3185</v>
      </c>
      <c r="E230" s="28">
        <v>1</v>
      </c>
      <c r="F230" s="21">
        <f t="shared" si="15"/>
        <v>3185</v>
      </c>
      <c r="G230" s="21"/>
      <c r="H230" s="21"/>
      <c r="I230" s="24">
        <f t="shared" si="16"/>
        <v>3185</v>
      </c>
    </row>
    <row r="231" spans="1:9" s="25" customFormat="1" ht="15" customHeight="1" x14ac:dyDescent="0.2">
      <c r="A231" s="25" t="s">
        <v>250</v>
      </c>
      <c r="B231" s="25" t="s">
        <v>7</v>
      </c>
      <c r="C231" s="26" t="s">
        <v>251</v>
      </c>
      <c r="D231" s="27">
        <v>3000</v>
      </c>
      <c r="E231" s="28">
        <v>1</v>
      </c>
      <c r="F231" s="21">
        <f t="shared" si="15"/>
        <v>3000</v>
      </c>
      <c r="G231" s="21"/>
      <c r="H231" s="21"/>
      <c r="I231" s="24">
        <f t="shared" si="16"/>
        <v>3000</v>
      </c>
    </row>
    <row r="232" spans="1:9" s="25" customFormat="1" ht="15" customHeight="1" x14ac:dyDescent="0.2">
      <c r="A232" s="25" t="s">
        <v>68</v>
      </c>
      <c r="B232" s="25" t="s">
        <v>270</v>
      </c>
      <c r="C232" s="26" t="s">
        <v>271</v>
      </c>
      <c r="D232" s="27">
        <v>3478</v>
      </c>
      <c r="E232" s="28">
        <v>1</v>
      </c>
      <c r="F232" s="21">
        <f t="shared" si="15"/>
        <v>3478</v>
      </c>
      <c r="G232" s="21"/>
      <c r="H232" s="21"/>
      <c r="I232" s="24">
        <f t="shared" si="16"/>
        <v>3478</v>
      </c>
    </row>
    <row r="233" spans="1:9" s="25" customFormat="1" ht="15" customHeight="1" x14ac:dyDescent="0.2">
      <c r="A233" s="25" t="s">
        <v>68</v>
      </c>
      <c r="B233" s="25" t="s">
        <v>270</v>
      </c>
      <c r="C233" s="26" t="s">
        <v>298</v>
      </c>
      <c r="D233" s="27">
        <v>9868.23</v>
      </c>
      <c r="E233" s="28">
        <v>1</v>
      </c>
      <c r="F233" s="21">
        <f t="shared" si="15"/>
        <v>9868.23</v>
      </c>
      <c r="G233" s="21"/>
      <c r="H233" s="21"/>
      <c r="I233" s="24">
        <f t="shared" si="16"/>
        <v>9868.23</v>
      </c>
    </row>
    <row r="234" spans="1:9" s="25" customFormat="1" ht="15" customHeight="1" x14ac:dyDescent="0.2">
      <c r="A234" s="18" t="s">
        <v>16</v>
      </c>
      <c r="B234" s="18" t="s">
        <v>7</v>
      </c>
      <c r="C234" s="26" t="s">
        <v>10</v>
      </c>
      <c r="D234" s="27">
        <v>3600</v>
      </c>
      <c r="E234" s="28">
        <v>1</v>
      </c>
      <c r="F234" s="21">
        <f t="shared" si="15"/>
        <v>3600</v>
      </c>
      <c r="G234" s="21"/>
      <c r="H234" s="21"/>
      <c r="I234" s="24">
        <f t="shared" si="16"/>
        <v>3600</v>
      </c>
    </row>
    <row r="235" spans="1:9" s="25" customFormat="1" ht="15" customHeight="1" x14ac:dyDescent="0.2">
      <c r="A235" s="25" t="s">
        <v>27</v>
      </c>
      <c r="B235" s="25" t="s">
        <v>5</v>
      </c>
      <c r="C235" s="26" t="s">
        <v>10</v>
      </c>
      <c r="D235" s="27">
        <v>8990</v>
      </c>
      <c r="E235" s="28">
        <v>1</v>
      </c>
      <c r="F235" s="21">
        <f t="shared" si="15"/>
        <v>8990</v>
      </c>
      <c r="G235" s="21"/>
      <c r="H235" s="21"/>
      <c r="I235" s="24">
        <f t="shared" si="16"/>
        <v>8990</v>
      </c>
    </row>
    <row r="236" spans="1:9" s="25" customFormat="1" ht="15" customHeight="1" x14ac:dyDescent="0.2">
      <c r="A236" s="25" t="s">
        <v>9</v>
      </c>
      <c r="B236" s="25" t="s">
        <v>15</v>
      </c>
      <c r="C236" s="26" t="s">
        <v>235</v>
      </c>
      <c r="D236" s="27">
        <v>3947</v>
      </c>
      <c r="E236" s="28">
        <v>0.92</v>
      </c>
      <c r="F236" s="21">
        <f t="shared" si="15"/>
        <v>3631.2400000000002</v>
      </c>
      <c r="G236" s="21"/>
      <c r="H236" s="21"/>
      <c r="I236" s="24">
        <f t="shared" si="16"/>
        <v>3631.2400000000002</v>
      </c>
    </row>
    <row r="237" spans="1:9" s="25" customFormat="1" ht="15" customHeight="1" x14ac:dyDescent="0.2">
      <c r="A237" s="25" t="s">
        <v>9</v>
      </c>
      <c r="B237" s="25" t="s">
        <v>15</v>
      </c>
      <c r="C237" s="26" t="s">
        <v>247</v>
      </c>
      <c r="D237" s="27">
        <v>4145</v>
      </c>
      <c r="E237" s="28">
        <v>0.92</v>
      </c>
      <c r="F237" s="21">
        <v>3813</v>
      </c>
      <c r="G237" s="21"/>
      <c r="H237" s="21"/>
      <c r="I237" s="24">
        <f t="shared" si="16"/>
        <v>3813</v>
      </c>
    </row>
    <row r="238" spans="1:9" s="25" customFormat="1" ht="15" customHeight="1" x14ac:dyDescent="0.2">
      <c r="A238" s="25" t="s">
        <v>9</v>
      </c>
      <c r="B238" s="25" t="s">
        <v>15</v>
      </c>
      <c r="C238" s="26" t="s">
        <v>233</v>
      </c>
      <c r="D238" s="27">
        <v>5742.91</v>
      </c>
      <c r="E238" s="28">
        <v>0.92</v>
      </c>
      <c r="F238" s="21">
        <f t="shared" ref="F238:F268" si="17">D238*E238</f>
        <v>5283.4772000000003</v>
      </c>
      <c r="G238" s="21"/>
      <c r="H238" s="21"/>
      <c r="I238" s="24">
        <f t="shared" si="16"/>
        <v>5283.4772000000003</v>
      </c>
    </row>
    <row r="239" spans="1:9" s="25" customFormat="1" ht="15" customHeight="1" x14ac:dyDescent="0.2">
      <c r="A239" s="25" t="s">
        <v>9</v>
      </c>
      <c r="B239" s="25" t="s">
        <v>15</v>
      </c>
      <c r="C239" s="26" t="s">
        <v>316</v>
      </c>
      <c r="D239" s="27">
        <v>13324</v>
      </c>
      <c r="E239" s="28">
        <v>0.92</v>
      </c>
      <c r="F239" s="21">
        <f t="shared" si="17"/>
        <v>12258.08</v>
      </c>
      <c r="G239" s="21"/>
      <c r="H239" s="21"/>
      <c r="I239" s="24">
        <f t="shared" si="16"/>
        <v>12258.08</v>
      </c>
    </row>
    <row r="240" spans="1:9" s="25" customFormat="1" ht="15" customHeight="1" x14ac:dyDescent="0.2">
      <c r="A240" s="25" t="s">
        <v>9</v>
      </c>
      <c r="B240" s="25" t="s">
        <v>15</v>
      </c>
      <c r="C240" s="26" t="s">
        <v>261</v>
      </c>
      <c r="D240" s="27">
        <v>13892</v>
      </c>
      <c r="E240" s="28">
        <v>0.92</v>
      </c>
      <c r="F240" s="21">
        <f t="shared" si="17"/>
        <v>12780.640000000001</v>
      </c>
      <c r="G240" s="21"/>
      <c r="H240" s="21"/>
      <c r="I240" s="24">
        <f t="shared" si="16"/>
        <v>12780.640000000001</v>
      </c>
    </row>
    <row r="241" spans="1:9" s="25" customFormat="1" ht="15" customHeight="1" x14ac:dyDescent="0.2">
      <c r="A241" s="25" t="s">
        <v>32</v>
      </c>
      <c r="B241" s="25" t="s">
        <v>21</v>
      </c>
      <c r="C241" s="26" t="s">
        <v>294</v>
      </c>
      <c r="D241" s="27">
        <v>11789.83</v>
      </c>
      <c r="E241" s="28">
        <v>1</v>
      </c>
      <c r="F241" s="21">
        <f t="shared" si="17"/>
        <v>11789.83</v>
      </c>
      <c r="G241" s="21"/>
      <c r="H241" s="21"/>
      <c r="I241" s="24">
        <f t="shared" si="16"/>
        <v>11789.83</v>
      </c>
    </row>
    <row r="242" spans="1:9" s="25" customFormat="1" ht="15" customHeight="1" x14ac:dyDescent="0.2">
      <c r="A242" s="25" t="s">
        <v>229</v>
      </c>
      <c r="B242" s="25" t="s">
        <v>6</v>
      </c>
      <c r="C242" s="26" t="s">
        <v>230</v>
      </c>
      <c r="D242" s="27">
        <v>145617</v>
      </c>
      <c r="E242" s="28">
        <v>0.77700000000000002</v>
      </c>
      <c r="F242" s="21">
        <f t="shared" si="17"/>
        <v>113144.409</v>
      </c>
      <c r="G242" s="21"/>
      <c r="H242" s="21"/>
      <c r="I242" s="24">
        <f t="shared" si="16"/>
        <v>113144.409</v>
      </c>
    </row>
    <row r="243" spans="1:9" s="25" customFormat="1" ht="15" customHeight="1" x14ac:dyDescent="0.2">
      <c r="A243" s="25" t="s">
        <v>64</v>
      </c>
      <c r="B243" s="25" t="s">
        <v>5</v>
      </c>
      <c r="C243" s="26" t="s">
        <v>299</v>
      </c>
      <c r="D243" s="27">
        <v>11400.73</v>
      </c>
      <c r="E243" s="28">
        <v>1</v>
      </c>
      <c r="F243" s="21">
        <f t="shared" si="17"/>
        <v>11400.73</v>
      </c>
      <c r="G243" s="21"/>
      <c r="H243" s="21"/>
      <c r="I243" s="24">
        <f t="shared" si="16"/>
        <v>11400.73</v>
      </c>
    </row>
    <row r="244" spans="1:9" s="25" customFormat="1" ht="15" customHeight="1" x14ac:dyDescent="0.2">
      <c r="A244" s="25" t="s">
        <v>47</v>
      </c>
      <c r="B244" s="25" t="s">
        <v>5</v>
      </c>
      <c r="C244" s="26" t="s">
        <v>301</v>
      </c>
      <c r="D244" s="27">
        <v>4995</v>
      </c>
      <c r="E244" s="28">
        <v>1</v>
      </c>
      <c r="F244" s="21">
        <f t="shared" si="17"/>
        <v>4995</v>
      </c>
      <c r="G244" s="21"/>
      <c r="H244" s="21"/>
      <c r="I244" s="24">
        <f t="shared" si="16"/>
        <v>4995</v>
      </c>
    </row>
    <row r="245" spans="1:9" s="25" customFormat="1" ht="15" customHeight="1" x14ac:dyDescent="0.2">
      <c r="A245" s="25" t="s">
        <v>47</v>
      </c>
      <c r="B245" s="25" t="s">
        <v>5</v>
      </c>
      <c r="C245" s="26" t="s">
        <v>133</v>
      </c>
      <c r="D245" s="27">
        <v>6580</v>
      </c>
      <c r="E245" s="28">
        <v>1</v>
      </c>
      <c r="F245" s="21">
        <f t="shared" si="17"/>
        <v>6580</v>
      </c>
      <c r="G245" s="21"/>
      <c r="H245" s="21"/>
      <c r="I245" s="24">
        <f t="shared" si="16"/>
        <v>6580</v>
      </c>
    </row>
    <row r="246" spans="1:9" s="25" customFormat="1" ht="15" customHeight="1" x14ac:dyDescent="0.2">
      <c r="A246" s="25" t="s">
        <v>47</v>
      </c>
      <c r="B246" s="25" t="s">
        <v>5</v>
      </c>
      <c r="C246" s="26" t="s">
        <v>288</v>
      </c>
      <c r="D246" s="27">
        <v>7250</v>
      </c>
      <c r="E246" s="28">
        <v>1</v>
      </c>
      <c r="F246" s="21">
        <f t="shared" si="17"/>
        <v>7250</v>
      </c>
      <c r="G246" s="21"/>
      <c r="H246" s="21"/>
      <c r="I246" s="24">
        <f t="shared" si="16"/>
        <v>7250</v>
      </c>
    </row>
    <row r="247" spans="1:9" s="25" customFormat="1" ht="15" customHeight="1" x14ac:dyDescent="0.2">
      <c r="A247" s="25" t="s">
        <v>111</v>
      </c>
      <c r="B247" s="25" t="s">
        <v>112</v>
      </c>
      <c r="C247" s="26" t="s">
        <v>211</v>
      </c>
      <c r="D247" s="27">
        <v>42362</v>
      </c>
      <c r="E247" s="28">
        <v>0.499</v>
      </c>
      <c r="F247" s="21">
        <f t="shared" si="17"/>
        <v>21138.637999999999</v>
      </c>
      <c r="G247" s="21"/>
      <c r="H247" s="21"/>
      <c r="I247" s="24">
        <f t="shared" si="16"/>
        <v>21138.637999999999</v>
      </c>
    </row>
    <row r="248" spans="1:9" s="25" customFormat="1" ht="15" customHeight="1" x14ac:dyDescent="0.2">
      <c r="A248" s="32" t="s">
        <v>11</v>
      </c>
      <c r="B248" s="25" t="s">
        <v>8</v>
      </c>
      <c r="C248" s="26" t="s">
        <v>321</v>
      </c>
      <c r="D248" s="29">
        <v>280295</v>
      </c>
      <c r="E248" s="28">
        <v>1</v>
      </c>
      <c r="F248" s="21">
        <f t="shared" si="17"/>
        <v>280295</v>
      </c>
      <c r="G248" s="21">
        <v>175576.91</v>
      </c>
      <c r="H248" s="21"/>
      <c r="I248" s="24">
        <f t="shared" si="16"/>
        <v>104718.09</v>
      </c>
    </row>
    <row r="249" spans="1:9" s="25" customFormat="1" ht="15" customHeight="1" x14ac:dyDescent="0.2">
      <c r="A249" s="25" t="s">
        <v>248</v>
      </c>
      <c r="B249" s="25" t="s">
        <v>45</v>
      </c>
      <c r="C249" s="26" t="s">
        <v>249</v>
      </c>
      <c r="D249" s="27">
        <v>42118.44</v>
      </c>
      <c r="E249" s="28">
        <v>1</v>
      </c>
      <c r="F249" s="21">
        <f t="shared" si="17"/>
        <v>42118.44</v>
      </c>
      <c r="G249" s="21"/>
      <c r="H249" s="21"/>
      <c r="I249" s="24">
        <f t="shared" si="16"/>
        <v>42118.44</v>
      </c>
    </row>
    <row r="250" spans="1:9" s="25" customFormat="1" ht="15" customHeight="1" x14ac:dyDescent="0.2">
      <c r="A250" s="25" t="s">
        <v>56</v>
      </c>
      <c r="B250" s="25" t="s">
        <v>5</v>
      </c>
      <c r="C250" s="26" t="s">
        <v>216</v>
      </c>
      <c r="D250" s="27">
        <v>6880</v>
      </c>
      <c r="E250" s="28">
        <v>1</v>
      </c>
      <c r="F250" s="21">
        <f t="shared" si="17"/>
        <v>6880</v>
      </c>
      <c r="G250" s="21"/>
      <c r="H250" s="21"/>
      <c r="I250" s="24">
        <f t="shared" si="16"/>
        <v>6880</v>
      </c>
    </row>
    <row r="251" spans="1:9" s="25" customFormat="1" ht="15" customHeight="1" x14ac:dyDescent="0.2">
      <c r="A251" s="18" t="s">
        <v>22</v>
      </c>
      <c r="B251" s="18" t="s">
        <v>5</v>
      </c>
      <c r="C251" s="30" t="s">
        <v>10</v>
      </c>
      <c r="D251" s="27">
        <v>6303</v>
      </c>
      <c r="E251" s="28">
        <v>1</v>
      </c>
      <c r="F251" s="21">
        <f t="shared" si="17"/>
        <v>6303</v>
      </c>
      <c r="G251" s="21"/>
      <c r="H251" s="21"/>
      <c r="I251" s="24">
        <f t="shared" si="16"/>
        <v>6303</v>
      </c>
    </row>
    <row r="252" spans="1:9" s="25" customFormat="1" ht="15" customHeight="1" x14ac:dyDescent="0.2">
      <c r="A252" s="18" t="s">
        <v>22</v>
      </c>
      <c r="B252" s="18" t="s">
        <v>5</v>
      </c>
      <c r="C252" s="30" t="s">
        <v>10</v>
      </c>
      <c r="D252" s="27">
        <v>8503</v>
      </c>
      <c r="E252" s="28">
        <v>1</v>
      </c>
      <c r="F252" s="21">
        <f t="shared" si="17"/>
        <v>8503</v>
      </c>
      <c r="G252" s="21"/>
      <c r="H252" s="21"/>
      <c r="I252" s="24">
        <f t="shared" si="16"/>
        <v>8503</v>
      </c>
    </row>
    <row r="253" spans="1:9" s="25" customFormat="1" ht="15" customHeight="1" x14ac:dyDescent="0.2">
      <c r="A253" s="18" t="s">
        <v>22</v>
      </c>
      <c r="B253" s="18" t="s">
        <v>5</v>
      </c>
      <c r="C253" s="30" t="s">
        <v>269</v>
      </c>
      <c r="D253" s="27">
        <v>9958</v>
      </c>
      <c r="E253" s="28">
        <v>1</v>
      </c>
      <c r="F253" s="21">
        <f t="shared" si="17"/>
        <v>9958</v>
      </c>
      <c r="G253" s="21"/>
      <c r="H253" s="21"/>
      <c r="I253" s="24">
        <f t="shared" ref="I253:I284" si="18">F253-(G253+H253)</f>
        <v>9958</v>
      </c>
    </row>
    <row r="254" spans="1:9" s="25" customFormat="1" ht="15" customHeight="1" x14ac:dyDescent="0.2">
      <c r="A254" s="25" t="s">
        <v>17</v>
      </c>
      <c r="B254" s="25" t="s">
        <v>5</v>
      </c>
      <c r="C254" s="26" t="s">
        <v>224</v>
      </c>
      <c r="D254" s="27">
        <v>4286</v>
      </c>
      <c r="E254" s="28">
        <v>1</v>
      </c>
      <c r="F254" s="21">
        <f t="shared" si="17"/>
        <v>4286</v>
      </c>
      <c r="G254" s="21"/>
      <c r="H254" s="21"/>
      <c r="I254" s="24">
        <f t="shared" si="18"/>
        <v>4286</v>
      </c>
    </row>
    <row r="255" spans="1:9" s="25" customFormat="1" ht="15" customHeight="1" x14ac:dyDescent="0.2">
      <c r="A255" s="25" t="s">
        <v>17</v>
      </c>
      <c r="B255" s="25" t="s">
        <v>5</v>
      </c>
      <c r="C255" s="26" t="s">
        <v>217</v>
      </c>
      <c r="D255" s="27">
        <v>5000</v>
      </c>
      <c r="E255" s="28">
        <v>1</v>
      </c>
      <c r="F255" s="21">
        <f t="shared" si="17"/>
        <v>5000</v>
      </c>
      <c r="G255" s="21"/>
      <c r="H255" s="21"/>
      <c r="I255" s="24">
        <f t="shared" si="18"/>
        <v>5000</v>
      </c>
    </row>
    <row r="256" spans="1:9" s="25" customFormat="1" ht="15" customHeight="1" x14ac:dyDescent="0.2">
      <c r="A256" s="25" t="s">
        <v>17</v>
      </c>
      <c r="B256" s="25" t="s">
        <v>5</v>
      </c>
      <c r="C256" s="26" t="s">
        <v>10</v>
      </c>
      <c r="D256" s="27">
        <v>6998.15</v>
      </c>
      <c r="E256" s="28">
        <v>1</v>
      </c>
      <c r="F256" s="21">
        <f t="shared" si="17"/>
        <v>6998.15</v>
      </c>
      <c r="G256" s="21"/>
      <c r="H256" s="21"/>
      <c r="I256" s="24">
        <f t="shared" si="18"/>
        <v>6998.15</v>
      </c>
    </row>
    <row r="257" spans="1:9" s="25" customFormat="1" ht="15" customHeight="1" x14ac:dyDescent="0.2">
      <c r="A257" s="25" t="s">
        <v>17</v>
      </c>
      <c r="B257" s="25" t="s">
        <v>5</v>
      </c>
      <c r="C257" s="26" t="s">
        <v>312</v>
      </c>
      <c r="D257" s="27">
        <v>85000</v>
      </c>
      <c r="E257" s="28">
        <v>1</v>
      </c>
      <c r="F257" s="21">
        <f t="shared" si="17"/>
        <v>85000</v>
      </c>
      <c r="G257" s="21"/>
      <c r="H257" s="21"/>
      <c r="I257" s="24">
        <f t="shared" si="18"/>
        <v>85000</v>
      </c>
    </row>
    <row r="258" spans="1:9" s="25" customFormat="1" ht="15" customHeight="1" x14ac:dyDescent="0.2">
      <c r="A258" s="25" t="s">
        <v>153</v>
      </c>
      <c r="B258" s="25" t="s">
        <v>7</v>
      </c>
      <c r="C258" s="26" t="s">
        <v>283</v>
      </c>
      <c r="D258" s="27">
        <v>6950</v>
      </c>
      <c r="E258" s="28">
        <v>1</v>
      </c>
      <c r="F258" s="21">
        <f t="shared" si="17"/>
        <v>6950</v>
      </c>
      <c r="G258" s="21"/>
      <c r="H258" s="21"/>
      <c r="I258" s="24">
        <f t="shared" si="18"/>
        <v>6950</v>
      </c>
    </row>
    <row r="259" spans="1:9" s="25" customFormat="1" ht="15" customHeight="1" x14ac:dyDescent="0.2">
      <c r="A259" s="25" t="s">
        <v>153</v>
      </c>
      <c r="B259" s="25" t="s">
        <v>7</v>
      </c>
      <c r="C259" s="26" t="s">
        <v>284</v>
      </c>
      <c r="D259" s="27">
        <v>6950</v>
      </c>
      <c r="E259" s="28">
        <v>1</v>
      </c>
      <c r="F259" s="21">
        <f t="shared" si="17"/>
        <v>6950</v>
      </c>
      <c r="G259" s="21"/>
      <c r="H259" s="21"/>
      <c r="I259" s="24">
        <f t="shared" si="18"/>
        <v>6950</v>
      </c>
    </row>
    <row r="260" spans="1:9" s="25" customFormat="1" ht="15" customHeight="1" x14ac:dyDescent="0.2">
      <c r="A260" s="25" t="s">
        <v>153</v>
      </c>
      <c r="B260" s="25" t="s">
        <v>7</v>
      </c>
      <c r="C260" s="26" t="s">
        <v>285</v>
      </c>
      <c r="D260" s="27">
        <v>6950</v>
      </c>
      <c r="E260" s="28">
        <v>1</v>
      </c>
      <c r="F260" s="21">
        <f t="shared" si="17"/>
        <v>6950</v>
      </c>
      <c r="G260" s="21"/>
      <c r="H260" s="21"/>
      <c r="I260" s="24">
        <f t="shared" si="18"/>
        <v>6950</v>
      </c>
    </row>
    <row r="261" spans="1:9" s="25" customFormat="1" ht="15" customHeight="1" x14ac:dyDescent="0.2">
      <c r="A261" s="25" t="s">
        <v>153</v>
      </c>
      <c r="B261" s="25" t="s">
        <v>7</v>
      </c>
      <c r="C261" s="26" t="s">
        <v>314</v>
      </c>
      <c r="D261" s="27">
        <v>7150</v>
      </c>
      <c r="E261" s="28">
        <v>1</v>
      </c>
      <c r="F261" s="21">
        <f t="shared" si="17"/>
        <v>7150</v>
      </c>
      <c r="G261" s="21"/>
      <c r="H261" s="21"/>
      <c r="I261" s="24">
        <f t="shared" si="18"/>
        <v>7150</v>
      </c>
    </row>
    <row r="262" spans="1:9" s="25" customFormat="1" ht="15" customHeight="1" x14ac:dyDescent="0.2">
      <c r="A262" s="25" t="s">
        <v>153</v>
      </c>
      <c r="B262" s="25" t="s">
        <v>7</v>
      </c>
      <c r="C262" s="26" t="s">
        <v>315</v>
      </c>
      <c r="D262" s="27">
        <v>10900</v>
      </c>
      <c r="E262" s="28">
        <v>1</v>
      </c>
      <c r="F262" s="21">
        <f t="shared" si="17"/>
        <v>10900</v>
      </c>
      <c r="G262" s="21"/>
      <c r="H262" s="21"/>
      <c r="I262" s="24">
        <f t="shared" si="18"/>
        <v>10900</v>
      </c>
    </row>
    <row r="263" spans="1:9" s="25" customFormat="1" ht="15" customHeight="1" x14ac:dyDescent="0.2">
      <c r="A263" s="25" t="s">
        <v>35</v>
      </c>
      <c r="B263" s="25" t="s">
        <v>7</v>
      </c>
      <c r="C263" s="26" t="s">
        <v>86</v>
      </c>
      <c r="D263" s="27">
        <v>3465</v>
      </c>
      <c r="E263" s="28">
        <v>1</v>
      </c>
      <c r="F263" s="21">
        <f t="shared" si="17"/>
        <v>3465</v>
      </c>
      <c r="G263" s="21"/>
      <c r="H263" s="21"/>
      <c r="I263" s="24">
        <f t="shared" si="18"/>
        <v>3465</v>
      </c>
    </row>
    <row r="264" spans="1:9" s="25" customFormat="1" ht="15" customHeight="1" x14ac:dyDescent="0.2">
      <c r="A264" s="25" t="s">
        <v>35</v>
      </c>
      <c r="B264" s="25" t="s">
        <v>7</v>
      </c>
      <c r="C264" s="26" t="s">
        <v>261</v>
      </c>
      <c r="D264" s="27">
        <v>5754.9</v>
      </c>
      <c r="E264" s="28">
        <v>1</v>
      </c>
      <c r="F264" s="21">
        <f t="shared" si="17"/>
        <v>5754.9</v>
      </c>
      <c r="G264" s="21"/>
      <c r="H264" s="21"/>
      <c r="I264" s="24">
        <f t="shared" si="18"/>
        <v>5754.9</v>
      </c>
    </row>
    <row r="265" spans="1:9" s="25" customFormat="1" ht="15" customHeight="1" x14ac:dyDescent="0.2">
      <c r="A265" s="25" t="s">
        <v>35</v>
      </c>
      <c r="B265" s="25" t="s">
        <v>7</v>
      </c>
      <c r="C265" s="26" t="s">
        <v>210</v>
      </c>
      <c r="D265" s="27">
        <v>16500</v>
      </c>
      <c r="E265" s="28">
        <v>1</v>
      </c>
      <c r="F265" s="21">
        <f t="shared" si="17"/>
        <v>16500</v>
      </c>
      <c r="G265" s="21"/>
      <c r="H265" s="21"/>
      <c r="I265" s="24">
        <f t="shared" si="18"/>
        <v>16500</v>
      </c>
    </row>
    <row r="266" spans="1:9" s="25" customFormat="1" ht="15" customHeight="1" x14ac:dyDescent="0.2">
      <c r="A266" s="25" t="s">
        <v>35</v>
      </c>
      <c r="B266" s="25" t="s">
        <v>7</v>
      </c>
      <c r="C266" s="26" t="s">
        <v>260</v>
      </c>
      <c r="D266" s="27">
        <v>18597.939999999999</v>
      </c>
      <c r="E266" s="28">
        <v>1</v>
      </c>
      <c r="F266" s="21">
        <f t="shared" si="17"/>
        <v>18597.939999999999</v>
      </c>
      <c r="G266" s="21"/>
      <c r="H266" s="21"/>
      <c r="I266" s="24">
        <f t="shared" si="18"/>
        <v>18597.939999999999</v>
      </c>
    </row>
    <row r="267" spans="1:9" s="25" customFormat="1" ht="15" customHeight="1" x14ac:dyDescent="0.2">
      <c r="A267" s="25" t="s">
        <v>43</v>
      </c>
      <c r="B267" s="25" t="s">
        <v>6</v>
      </c>
      <c r="C267" s="26" t="s">
        <v>211</v>
      </c>
      <c r="D267" s="27">
        <v>6796</v>
      </c>
      <c r="E267" s="28">
        <v>0.77200000000000002</v>
      </c>
      <c r="F267" s="21">
        <f t="shared" si="17"/>
        <v>5246.5119999999997</v>
      </c>
      <c r="G267" s="21"/>
      <c r="H267" s="21"/>
      <c r="I267" s="24">
        <f t="shared" si="18"/>
        <v>5246.5119999999997</v>
      </c>
    </row>
    <row r="268" spans="1:9" s="25" customFormat="1" ht="15" customHeight="1" x14ac:dyDescent="0.2">
      <c r="A268" s="32" t="s">
        <v>37</v>
      </c>
      <c r="B268" s="25" t="s">
        <v>5</v>
      </c>
      <c r="C268" s="26" t="s">
        <v>318</v>
      </c>
      <c r="D268" s="29">
        <v>187945.67</v>
      </c>
      <c r="E268" s="28">
        <v>1</v>
      </c>
      <c r="F268" s="21">
        <f t="shared" si="17"/>
        <v>187945.67</v>
      </c>
      <c r="G268" s="21"/>
      <c r="H268" s="21"/>
      <c r="I268" s="24">
        <f t="shared" si="18"/>
        <v>187945.67</v>
      </c>
    </row>
    <row r="269" spans="1:9" s="25" customFormat="1" ht="15" customHeight="1" x14ac:dyDescent="0.25">
      <c r="A269" s="12"/>
      <c r="B269" s="12"/>
      <c r="C269" s="13"/>
      <c r="D269" s="6">
        <f>SUM(D157:D268)</f>
        <v>3563947.0499999993</v>
      </c>
      <c r="E269" s="6"/>
      <c r="F269" s="6">
        <f t="shared" ref="F269:I269" si="19">SUM(F157:F268)</f>
        <v>3383060.6090199994</v>
      </c>
      <c r="G269" s="6">
        <f t="shared" si="19"/>
        <v>220576.91</v>
      </c>
      <c r="H269" s="6">
        <f t="shared" si="19"/>
        <v>384700.07000000007</v>
      </c>
      <c r="I269" s="6">
        <f t="shared" si="19"/>
        <v>2777783.6290199994</v>
      </c>
    </row>
    <row r="270" spans="1:9" s="25" customFormat="1" ht="15" customHeight="1" x14ac:dyDescent="0.2">
      <c r="A270" s="16"/>
      <c r="B270" s="16"/>
      <c r="C270" s="16"/>
      <c r="D270" s="16"/>
      <c r="E270" s="17"/>
      <c r="F270" s="17"/>
      <c r="G270" s="17"/>
      <c r="H270" s="17"/>
      <c r="I270" s="17"/>
    </row>
    <row r="271" spans="1:9" ht="15" customHeight="1" x14ac:dyDescent="0.25">
      <c r="C271" s="35" t="s">
        <v>331</v>
      </c>
      <c r="D271" s="36">
        <f>D152+D269</f>
        <v>6413911.6899999995</v>
      </c>
      <c r="E271" s="36"/>
      <c r="F271" s="36">
        <f t="shared" ref="F271:I271" si="20">F152+F269</f>
        <v>6058366.7408199999</v>
      </c>
      <c r="G271" s="36">
        <f t="shared" si="20"/>
        <v>675210.65</v>
      </c>
      <c r="H271" s="36">
        <f t="shared" si="20"/>
        <v>2588948.75</v>
      </c>
      <c r="I271" s="36">
        <f t="shared" si="20"/>
        <v>2777783.6290199994</v>
      </c>
    </row>
  </sheetData>
  <autoFilter ref="A1:I151">
    <sortState ref="A2:I265">
      <sortCondition ref="A1:A151"/>
    </sortState>
  </autoFilter>
  <sortState ref="A157:I270">
    <sortCondition ref="A157:A270"/>
  </sortState>
  <pageMargins left="0.25" right="0.25" top="0.25" bottom="0.25" header="0" footer="0"/>
  <pageSetup paperSize="5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22 LRC</vt:lpstr>
      <vt:lpstr>'FY 22 LRC'!Print_Area</vt:lpstr>
      <vt:lpstr>'FY 22 LRC'!Print_Titles</vt:lpstr>
    </vt:vector>
  </TitlesOfParts>
  <Company>Administrative Offices of the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test_test</dc:creator>
  <cp:lastModifiedBy>Hays, Jennifer (LRC)</cp:lastModifiedBy>
  <cp:lastPrinted>2022-08-18T14:50:06Z</cp:lastPrinted>
  <dcterms:created xsi:type="dcterms:W3CDTF">2009-08-31T12:39:46Z</dcterms:created>
  <dcterms:modified xsi:type="dcterms:W3CDTF">2022-08-19T17:12:35Z</dcterms:modified>
</cp:coreProperties>
</file>